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55" yWindow="120" windowWidth="19440" windowHeight="6135" tabRatio="572"/>
  </bookViews>
  <sheets>
    <sheet name="Sheet1" sheetId="11" r:id="rId1"/>
  </sheets>
  <definedNames>
    <definedName name="_xlnm.Print_Area" localSheetId="0">Sheet1!$A$1:$J$276</definedName>
  </definedNames>
  <calcPr calcId="145621"/>
</workbook>
</file>

<file path=xl/calcChain.xml><?xml version="1.0" encoding="utf-8"?>
<calcChain xmlns="http://schemas.openxmlformats.org/spreadsheetml/2006/main">
  <c r="G273" i="11" l="1"/>
  <c r="G270" i="11"/>
  <c r="G264" i="11"/>
  <c r="G260" i="11"/>
  <c r="G256" i="11"/>
  <c r="G252" i="11"/>
  <c r="G251" i="11"/>
  <c r="G247" i="11"/>
  <c r="G246" i="11"/>
  <c r="G241" i="11"/>
  <c r="G238" i="11"/>
  <c r="G237" i="11"/>
  <c r="G229" i="11"/>
  <c r="G228" i="11"/>
  <c r="G226" i="11"/>
  <c r="G200" i="11"/>
  <c r="G199" i="11"/>
  <c r="G198" i="11"/>
  <c r="G197" i="11"/>
  <c r="G196" i="11"/>
  <c r="G195" i="11"/>
  <c r="G191" i="11"/>
  <c r="G190" i="11"/>
  <c r="G185" i="11"/>
  <c r="G184" i="11"/>
  <c r="G183" i="11"/>
  <c r="G182" i="11"/>
  <c r="G181" i="11"/>
  <c r="G180" i="11"/>
  <c r="G179" i="11"/>
  <c r="G172" i="11"/>
  <c r="G158" i="11"/>
  <c r="G148" i="11"/>
  <c r="G147" i="11"/>
  <c r="G146" i="11"/>
  <c r="G145" i="11"/>
  <c r="G135" i="11"/>
  <c r="G131" i="11"/>
  <c r="G129" i="11"/>
  <c r="G128" i="11"/>
  <c r="G127" i="11"/>
  <c r="G126" i="11"/>
  <c r="G125" i="11"/>
  <c r="G124" i="11"/>
  <c r="G123" i="11"/>
  <c r="G122" i="11"/>
  <c r="G120" i="11"/>
  <c r="G119" i="11"/>
  <c r="G118" i="11"/>
  <c r="G117" i="11"/>
  <c r="G108" i="11"/>
  <c r="G107" i="11"/>
  <c r="G106" i="11"/>
  <c r="G104" i="11"/>
  <c r="G100" i="11"/>
  <c r="G97" i="11"/>
  <c r="G87" i="11"/>
  <c r="G79" i="11"/>
  <c r="G77" i="11"/>
  <c r="G75" i="11"/>
  <c r="G74" i="11"/>
  <c r="G69" i="11"/>
  <c r="G63" i="11"/>
  <c r="G61" i="11"/>
  <c r="G60" i="11"/>
  <c r="G59" i="11"/>
  <c r="G35" i="11"/>
  <c r="G47" i="11"/>
  <c r="G46" i="11"/>
  <c r="G45" i="11"/>
  <c r="G44" i="11"/>
  <c r="G43" i="11"/>
  <c r="G42" i="11"/>
  <c r="G41" i="11"/>
  <c r="G40" i="11"/>
  <c r="G39" i="11"/>
  <c r="G38" i="11"/>
  <c r="G32" i="11"/>
  <c r="G31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189" i="11"/>
  <c r="H113" i="11"/>
  <c r="H95" i="11"/>
  <c r="H65" i="11"/>
  <c r="H49" i="11"/>
  <c r="H275" i="11"/>
  <c r="H231" i="11"/>
  <c r="H210" i="11"/>
  <c r="H189" i="11"/>
  <c r="H175" i="11"/>
  <c r="H140" i="11"/>
  <c r="H119" i="11"/>
  <c r="H111" i="11"/>
  <c r="H112" i="11"/>
  <c r="G275" i="11" l="1"/>
  <c r="G231" i="11"/>
  <c r="G210" i="11"/>
  <c r="G175" i="11"/>
  <c r="G140" i="11"/>
  <c r="G113" i="11"/>
  <c r="G95" i="11"/>
  <c r="G65" i="11"/>
  <c r="G49" i="11"/>
  <c r="G29" i="11"/>
  <c r="G276" i="11" l="1"/>
  <c r="H198" i="11"/>
  <c r="G64" i="11"/>
  <c r="H11" i="11"/>
  <c r="H29" i="11" s="1"/>
  <c r="H276" i="11" l="1"/>
</calcChain>
</file>

<file path=xl/comments1.xml><?xml version="1.0" encoding="utf-8"?>
<comments xmlns="http://schemas.openxmlformats.org/spreadsheetml/2006/main">
  <authors>
    <author>Hamilton, Merrick - FIN</author>
    <author>Jones, Vernita - FIN</author>
    <author>Administrator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O-COA011-0002-1-01-01
After School Supplies $3,007.44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3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J3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Multiple WBS#'s
O-COB008-0004-1-01-01 ($4,681.14 - Clay and Fertilizer)
O-COB008-0002-1-01-01 (Transfer to Capital Projects - $13,057.20)
F-COB001-0001-4-01-01- ($15,371.35 - Sprinkler System)
F-COB001-0002-4-01-01 - ($20,179.25 - Fence)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A3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44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5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6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6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6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A63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64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O-COC003-0002-1-01-01
O-COC003-0003-1-01-01
O-COC003-0004-1-01-01</t>
        </r>
      </text>
    </comment>
    <comment ref="A6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7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7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74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7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7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7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7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8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8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9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9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9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0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0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0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04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0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0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0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A10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1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1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1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1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1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J119" authorId="1">
      <text>
        <r>
          <rPr>
            <b/>
            <sz val="9"/>
            <color indexed="81"/>
            <rFont val="Tahoma"/>
            <family val="2"/>
          </rPr>
          <t>Jones, Vernita - FIN:</t>
        </r>
        <r>
          <rPr>
            <sz val="9"/>
            <color indexed="81"/>
            <rFont val="Tahoma"/>
            <family val="2"/>
          </rPr>
          <t xml:space="preserve">
O-COF008-0001-1-01-01
This is the coding for the Tablets $46,639.16</t>
        </r>
      </text>
    </comment>
    <comment ref="A12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2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2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2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4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4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J14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Other WBS#
F-COG001-0001-5-01</t>
        </r>
      </text>
    </comment>
    <comment ref="A14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J14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Other WBS#
F-COG001-0001-5-01</t>
        </r>
      </text>
    </comment>
    <comment ref="A14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5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5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5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53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54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5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6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6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6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6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7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7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7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7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A18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A18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8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83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A184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8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8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3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5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19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0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0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0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1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  <comment ref="J21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Additional WBS
O-COJ004-0001-1-01-01 ($14,500.00)</t>
        </r>
      </text>
    </comment>
    <comment ref="J217" authorId="2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Billed in FY2016 ($3,247.00)
</t>
        </r>
      </text>
    </comment>
    <comment ref="A22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2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2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J23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O-COK009-0004-1-01-01
</t>
        </r>
      </text>
    </comment>
    <comment ref="J238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O-COK009-0005-1-01-01
</t>
        </r>
      </text>
    </comment>
    <comment ref="A243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4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56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57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59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6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6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62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70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71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</t>
        </r>
      </text>
    </comment>
    <comment ref="A274" authorId="0">
      <text>
        <r>
          <rPr>
            <b/>
            <sz val="9"/>
            <color indexed="81"/>
            <rFont val="Tahoma"/>
            <family val="2"/>
          </rPr>
          <t>Hamilton, Merrick - FIN:</t>
        </r>
        <r>
          <rPr>
            <sz val="9"/>
            <color indexed="81"/>
            <rFont val="Tahoma"/>
            <family val="2"/>
          </rPr>
          <t xml:space="preserve">
Check
</t>
        </r>
      </text>
    </comment>
  </commentList>
</comments>
</file>

<file path=xl/sharedStrings.xml><?xml version="1.0" encoding="utf-8"?>
<sst xmlns="http://schemas.openxmlformats.org/spreadsheetml/2006/main" count="1733" uniqueCount="692">
  <si>
    <t>Project Name</t>
  </si>
  <si>
    <t>K-1</t>
  </si>
  <si>
    <t>K-2</t>
  </si>
  <si>
    <t>K-18</t>
  </si>
  <si>
    <t>Funds</t>
  </si>
  <si>
    <t>Department</t>
  </si>
  <si>
    <t>Max Spend</t>
  </si>
  <si>
    <t>Date Sent</t>
  </si>
  <si>
    <t>HPARD</t>
  </si>
  <si>
    <t>Operating</t>
  </si>
  <si>
    <t>Capital</t>
  </si>
  <si>
    <t>PWE</t>
  </si>
  <si>
    <t>Title</t>
  </si>
  <si>
    <t>Townwood Park - 2 part time employees</t>
  </si>
  <si>
    <t>Curb repair/street stripping @ South Post Oak &amp; West Orem</t>
  </si>
  <si>
    <t>Repair Sidewalks/paint curbs @ 4300-4400 Dalmation</t>
  </si>
  <si>
    <t>District</t>
  </si>
  <si>
    <t>K</t>
  </si>
  <si>
    <t>C-1</t>
  </si>
  <si>
    <t>C</t>
  </si>
  <si>
    <t>Rice Military - NTMP</t>
  </si>
  <si>
    <t>D</t>
  </si>
  <si>
    <t>Speed humps (Devonshire Place, Reedwood, Sunnyside and University Oaks)</t>
  </si>
  <si>
    <t>D-4</t>
  </si>
  <si>
    <t>Weeded Lots within District D</t>
  </si>
  <si>
    <t>D-6</t>
  </si>
  <si>
    <t>MacGregor Park 5225 Calhoun (Replacing D-3 because they needed to update funding)</t>
  </si>
  <si>
    <t>D-9</t>
  </si>
  <si>
    <t>K-3</t>
  </si>
  <si>
    <t>K-4</t>
  </si>
  <si>
    <t>Park in the Mayfair Park Subdivision (New Playground Equip.)</t>
  </si>
  <si>
    <t>K-5</t>
  </si>
  <si>
    <t>Mandalay Street in the Almeda Plaza (Overlay with Concrete patches)</t>
  </si>
  <si>
    <t>Status</t>
  </si>
  <si>
    <t>K-6</t>
  </si>
  <si>
    <t>K-7</t>
  </si>
  <si>
    <t>5226 Knotty Oaks - (Install Handicap Ramp)</t>
  </si>
  <si>
    <t>K-9</t>
  </si>
  <si>
    <t>Fondren @ Beltway  and other areas (Replace green only COH signs with COH Logo)</t>
  </si>
  <si>
    <t>Tidewater, Player, Trail Lake (Repair sidewalks and curbs)</t>
  </si>
  <si>
    <t>Heathercret/Post Oak Village City of Houston Park - Install Fence</t>
  </si>
  <si>
    <t>K-14</t>
  </si>
  <si>
    <t>Non-Profit</t>
  </si>
  <si>
    <t>4900 Ridgecreek Circle and 4800 Ridgeton Drive - Street repairs to prevent flooding.</t>
  </si>
  <si>
    <t>K-16</t>
  </si>
  <si>
    <t>Wesbrook Neighborhood 77503 - Repair sidewalks</t>
  </si>
  <si>
    <t>K-17</t>
  </si>
  <si>
    <t>K-19</t>
  </si>
  <si>
    <t>East side of Dunlap near the Westbury Garden (sidewalks and curbs)</t>
  </si>
  <si>
    <t>K-20</t>
  </si>
  <si>
    <t>K-21</t>
  </si>
  <si>
    <t>Newquay &amp; Sheringham -(Repair 400 linear feet of curb)</t>
  </si>
  <si>
    <t>K-23</t>
  </si>
  <si>
    <t>K-24</t>
  </si>
  <si>
    <t>Quail run Subdivision (Assess and repair sidewalks)</t>
  </si>
  <si>
    <t>K-28</t>
  </si>
  <si>
    <t>K-35</t>
  </si>
  <si>
    <t>Hagar Park (Repair Basketball pavilion)</t>
  </si>
  <si>
    <t>Street Lights at Various Locations</t>
  </si>
  <si>
    <t>Small Business Economic Development Summit Catering (10-20-14 at GRB)</t>
  </si>
  <si>
    <t>Aramak</t>
  </si>
  <si>
    <t xml:space="preserve">Linkwood Park - Fenced Toddler Playground area </t>
  </si>
  <si>
    <t>K-100</t>
  </si>
  <si>
    <t>K-102</t>
  </si>
  <si>
    <t>Pending</t>
  </si>
  <si>
    <t>In-Process</t>
  </si>
  <si>
    <t>Completed</t>
  </si>
  <si>
    <t>F</t>
  </si>
  <si>
    <t>DoN</t>
  </si>
  <si>
    <t>Other</t>
  </si>
  <si>
    <t>I</t>
  </si>
  <si>
    <t>Emancipet - Mobile Clinic</t>
  </si>
  <si>
    <t>K-8</t>
  </si>
  <si>
    <t>D-10</t>
  </si>
  <si>
    <t>F-5</t>
  </si>
  <si>
    <t>Miller Elementary School - Alief ISD - After School Program</t>
  </si>
  <si>
    <t>Martin Elementary School - Alief ISD - After School Program</t>
  </si>
  <si>
    <t>G</t>
  </si>
  <si>
    <t>HPD</t>
  </si>
  <si>
    <t>G-11</t>
  </si>
  <si>
    <t>Assist with funding for major renovation of Pumpkin Park - (Replaced G-2)</t>
  </si>
  <si>
    <t>Improvements to Bendwood Park - (Replaced G-1)</t>
  </si>
  <si>
    <t>G-14</t>
  </si>
  <si>
    <t>H-6</t>
  </si>
  <si>
    <t>H</t>
  </si>
  <si>
    <t>ARA/BARC</t>
  </si>
  <si>
    <t>I-2</t>
  </si>
  <si>
    <t>J.W. Oates Elementary After School Program</t>
  </si>
  <si>
    <t>I-4</t>
  </si>
  <si>
    <t>Emancipet - Mobile Clinic - (Replaced I-1)</t>
  </si>
  <si>
    <t>K-103</t>
  </si>
  <si>
    <t>Hobby Elementary - After School Program</t>
  </si>
  <si>
    <t>Foerster Elementary - After School Program</t>
  </si>
  <si>
    <t>A-1</t>
  </si>
  <si>
    <t>A</t>
  </si>
  <si>
    <t>HPD Overtime - North Command</t>
  </si>
  <si>
    <t>A-2</t>
  </si>
  <si>
    <t>HPD Overtime - Northwest Command</t>
  </si>
  <si>
    <t>A-10</t>
  </si>
  <si>
    <t>DoN Inspectors Overtime</t>
  </si>
  <si>
    <t>A-11</t>
  </si>
  <si>
    <t>Food Truck Inspectors Overtime</t>
  </si>
  <si>
    <t>Health</t>
  </si>
  <si>
    <t>A-12</t>
  </si>
  <si>
    <t>Hillendahl Library - Furniture</t>
  </si>
  <si>
    <t>HPL</t>
  </si>
  <si>
    <t>A-13</t>
  </si>
  <si>
    <t>Ring Library - Furniture Refinishing</t>
  </si>
  <si>
    <t>A-14</t>
  </si>
  <si>
    <t>Schwartz Park Pool - Lifeguard Stands</t>
  </si>
  <si>
    <t>A-15</t>
  </si>
  <si>
    <t>HPD Overtime - Differential Response Team</t>
  </si>
  <si>
    <t>B</t>
  </si>
  <si>
    <t>Beulah Shepard Library - Replace the Carpet</t>
  </si>
  <si>
    <t>B-4</t>
  </si>
  <si>
    <t>Lakewood Park - Rental of Portable Restrooms</t>
  </si>
  <si>
    <t>B-5</t>
  </si>
  <si>
    <t>Rosewood Park - Rental of Portable Restrooms</t>
  </si>
  <si>
    <t>B-6</t>
  </si>
  <si>
    <t>District B Multi-Service Centers - Purchase A/V Equipment</t>
  </si>
  <si>
    <t>B-13</t>
  </si>
  <si>
    <t>Scenic Woods Park - Rental of Portable Restrooms</t>
  </si>
  <si>
    <t>D-13</t>
  </si>
  <si>
    <t>Yard Signs - Indicating Cut Lots through the District D Overtime Weeded Lot Program</t>
  </si>
  <si>
    <t>D-14</t>
  </si>
  <si>
    <t>HFD</t>
  </si>
  <si>
    <t>D-18</t>
  </si>
  <si>
    <t>Schnur Park &amp; Zollie Scales Park</t>
  </si>
  <si>
    <t>D-20</t>
  </si>
  <si>
    <t>Fire Stations #25 - (Miscellaneous Items)</t>
  </si>
  <si>
    <t>E-6</t>
  </si>
  <si>
    <t>E</t>
  </si>
  <si>
    <t>F-6</t>
  </si>
  <si>
    <t>F-7</t>
  </si>
  <si>
    <t>F-8</t>
  </si>
  <si>
    <t>Alief-Hennington and Robinson Westchase Libraries - New furniture and laptops</t>
  </si>
  <si>
    <t>G-25</t>
  </si>
  <si>
    <t>BARC</t>
  </si>
  <si>
    <t>G-26</t>
  </si>
  <si>
    <t>HPD Overtime - Educate Panhandlers</t>
  </si>
  <si>
    <t>G-27</t>
  </si>
  <si>
    <t>C-3</t>
  </si>
  <si>
    <t>C-4</t>
  </si>
  <si>
    <t>C-5</t>
  </si>
  <si>
    <t>C-6</t>
  </si>
  <si>
    <t>C-7</t>
  </si>
  <si>
    <t>C-8</t>
  </si>
  <si>
    <t>Bruner - NTMP</t>
  </si>
  <si>
    <t>Southgate - NTMP</t>
  </si>
  <si>
    <t>Shepherd Park Plaza - NTMP</t>
  </si>
  <si>
    <t>Barkley Circle - NTMP</t>
  </si>
  <si>
    <t>Westlawn Terrace - NTMP</t>
  </si>
  <si>
    <t>Herman Park Golf Course (Replacing D-5 from Capital to Operating)</t>
  </si>
  <si>
    <t>D-19</t>
  </si>
  <si>
    <t>Houston Center for Literacy</t>
  </si>
  <si>
    <t>E-2</t>
  </si>
  <si>
    <t>Frequency in mowing from 21-day cylcle to 14-day cycle</t>
  </si>
  <si>
    <t>E-8</t>
  </si>
  <si>
    <t>Wilson Memorial Park</t>
  </si>
  <si>
    <t>F-14</t>
  </si>
  <si>
    <t>Alief Community Center</t>
  </si>
  <si>
    <t>F-15</t>
  </si>
  <si>
    <t>Hackberry Community Center</t>
  </si>
  <si>
    <t>G-16</t>
  </si>
  <si>
    <t>Purchase cameras (General areas of Wilcrest and Briar Forest) - Replaced G-9</t>
  </si>
  <si>
    <t>G-24</t>
  </si>
  <si>
    <t>G-29</t>
  </si>
  <si>
    <t>Grady Park - Contribute to new playground</t>
  </si>
  <si>
    <t>G-30</t>
  </si>
  <si>
    <t>Assist with funding for major renovation of Pumpkin Park - (Added funds for G-2)</t>
  </si>
  <si>
    <t>G-36</t>
  </si>
  <si>
    <t>G-37</t>
  </si>
  <si>
    <t>G-38</t>
  </si>
  <si>
    <t>Waldemar Park - Add Mulch</t>
  </si>
  <si>
    <t>Briar Bend Park - Add Mulch</t>
  </si>
  <si>
    <t>Bendwood Park - Add Mulch</t>
  </si>
  <si>
    <t>H-8</t>
  </si>
  <si>
    <t>Homeless Outreach Team</t>
  </si>
  <si>
    <t>H-9</t>
  </si>
  <si>
    <t>H-10</t>
  </si>
  <si>
    <t>HPD Overtime for North Division</t>
  </si>
  <si>
    <t>H-3</t>
  </si>
  <si>
    <t>Guadalupe Plaza Paark - Community History Project</t>
  </si>
  <si>
    <t>I-5</t>
  </si>
  <si>
    <t>Mason Park - Plaza Viva Gazebo walkway lighting</t>
  </si>
  <si>
    <t>I-6</t>
  </si>
  <si>
    <t>Fonde Park - Dog Run</t>
  </si>
  <si>
    <t>I-7</t>
  </si>
  <si>
    <t>HFD Val Jahnke Training Facility - Build a permanent restroom facility</t>
  </si>
  <si>
    <t>J-1</t>
  </si>
  <si>
    <t>J</t>
  </si>
  <si>
    <t>Burnett Bayland Park  - Skatepark</t>
  </si>
  <si>
    <t>J-13</t>
  </si>
  <si>
    <t>Forum Park - Design and Construction</t>
  </si>
  <si>
    <t>A-8</t>
  </si>
  <si>
    <t>Three Speed Cushions</t>
  </si>
  <si>
    <t>A-16</t>
  </si>
  <si>
    <t>A-18</t>
  </si>
  <si>
    <t>A-20</t>
  </si>
  <si>
    <t>Valley Oaks Elementary Spark Park</t>
  </si>
  <si>
    <t>A-21</t>
  </si>
  <si>
    <t>A-22</t>
  </si>
  <si>
    <t>HPD Vice Division - Overtime</t>
  </si>
  <si>
    <t>A-23</t>
  </si>
  <si>
    <t>A-24</t>
  </si>
  <si>
    <t>A-25</t>
  </si>
  <si>
    <t>A-26</t>
  </si>
  <si>
    <t>A-27</t>
  </si>
  <si>
    <t>NTMP for Springwoods/Timbercreek neighborhood</t>
  </si>
  <si>
    <t>A-28</t>
  </si>
  <si>
    <t>NTMP for Ridgecrest Courtyard West Way Mills Landing &amp; Townhomes in various areas</t>
  </si>
  <si>
    <t>A-29</t>
  </si>
  <si>
    <t>A-30</t>
  </si>
  <si>
    <t>A-31</t>
  </si>
  <si>
    <t>HPD K9 Division - Purchase a new dog</t>
  </si>
  <si>
    <t>Street Lights on Fairchild Street</t>
  </si>
  <si>
    <t>11/10/</t>
  </si>
  <si>
    <t>B-1</t>
  </si>
  <si>
    <t>B-7</t>
  </si>
  <si>
    <t>Ledwicke Esplanade</t>
  </si>
  <si>
    <t>B-8</t>
  </si>
  <si>
    <t>Pleasant Manor Park Pleasantville</t>
  </si>
  <si>
    <t>B-9</t>
  </si>
  <si>
    <t>Armstrong Acres Neighborhood</t>
  </si>
  <si>
    <t>B-10</t>
  </si>
  <si>
    <t>Funding for the DoN Neighborhood Block Grant Program (Beautification projects)</t>
  </si>
  <si>
    <t>B-12</t>
  </si>
  <si>
    <t>B-15</t>
  </si>
  <si>
    <t>Deluxe Theater (Assist with Build-out)</t>
  </si>
  <si>
    <t>Housing</t>
  </si>
  <si>
    <t>B-16</t>
  </si>
  <si>
    <t>B-17</t>
  </si>
  <si>
    <t>B-18</t>
  </si>
  <si>
    <t>Electric Box Mini-Mural Program</t>
  </si>
  <si>
    <t>Cultural Affairs</t>
  </si>
  <si>
    <t>B-19</t>
  </si>
  <si>
    <t>Masterplan for HPARD activities in District B</t>
  </si>
  <si>
    <t>B-20</t>
  </si>
  <si>
    <t>Van Wraps</t>
  </si>
  <si>
    <t>B-21</t>
  </si>
  <si>
    <t>Library After-School Programs</t>
  </si>
  <si>
    <t>B-22</t>
  </si>
  <si>
    <t>Washer and Dryer for Fire Station 84</t>
  </si>
  <si>
    <t>B-23</t>
  </si>
  <si>
    <t>Hobart Taylor Park (Chairs)</t>
  </si>
  <si>
    <t>C-9</t>
  </si>
  <si>
    <t>C-11</t>
  </si>
  <si>
    <t>C-12</t>
  </si>
  <si>
    <t>C-13</t>
  </si>
  <si>
    <t>C-14</t>
  </si>
  <si>
    <t>C-15</t>
  </si>
  <si>
    <t>C-16</t>
  </si>
  <si>
    <t>Cherryhurst -NTMP</t>
  </si>
  <si>
    <t>Allen Parkway and Shepherd (Pedestrian/Bike Improvements</t>
  </si>
  <si>
    <t>Overtime for HPD</t>
  </si>
  <si>
    <t>Temporary lights for the duration of the Willow Waterhole CIP</t>
  </si>
  <si>
    <t>Rescued Pets Movement</t>
  </si>
  <si>
    <t>Improvements to Thicket Park</t>
  </si>
  <si>
    <t xml:space="preserve">Improvements at Thicket Park and Wright Bembry </t>
  </si>
  <si>
    <t>D-12</t>
  </si>
  <si>
    <t>Sidewalks at Hartsfield Elementary</t>
  </si>
  <si>
    <t>D-21</t>
  </si>
  <si>
    <t>D-22</t>
  </si>
  <si>
    <t>D-24</t>
  </si>
  <si>
    <t>Overlay - Martindale from Selinsky to Almeda</t>
  </si>
  <si>
    <t>Overlay - South Acres from Glenhallow to Cullen</t>
  </si>
  <si>
    <t>D-26</t>
  </si>
  <si>
    <t>D-27</t>
  </si>
  <si>
    <t>D-29</t>
  </si>
  <si>
    <t>D-28</t>
  </si>
  <si>
    <t>Drainage - Blythewood from Charleston to Laurel</t>
  </si>
  <si>
    <t>Hartsfield Elementary - Provide tables and trash receptacle</t>
  </si>
  <si>
    <t>DoN Neighborhoods Block Grant for District D</t>
  </si>
  <si>
    <t>D-33</t>
  </si>
  <si>
    <t>No-Illegal Dumping signs</t>
  </si>
  <si>
    <t>Street Repair - 5500-5600 Selinsky</t>
  </si>
  <si>
    <t>Drainage - 3300 Charleston</t>
  </si>
  <si>
    <t>E-9</t>
  </si>
  <si>
    <t>Medians on Clear Lake City Clvd (Planting of trees)</t>
  </si>
  <si>
    <t>E-10</t>
  </si>
  <si>
    <t>Installation of a Marquee Sign on West lake Houston Parkway</t>
  </si>
  <si>
    <t>Sylvan Rodriguez Park - Construction of a New Community Center</t>
  </si>
  <si>
    <t>E-11</t>
  </si>
  <si>
    <t>E-12</t>
  </si>
  <si>
    <t>Northpark Drive at Hidden Pines Drive/Woodridge Parkway (New Traffic Signal)</t>
  </si>
  <si>
    <t>Wilson Memorial Park - Lifeguard Stands</t>
  </si>
  <si>
    <t>Lifeguard stands at various pools</t>
  </si>
  <si>
    <t>E-13</t>
  </si>
  <si>
    <t>E-14</t>
  </si>
  <si>
    <t>District E Fire Stations - Glass enclosed bulletin boards for permits</t>
  </si>
  <si>
    <t>HFD/GSD</t>
  </si>
  <si>
    <t>E-15</t>
  </si>
  <si>
    <t>Fire Stations 65,72,94,105 (4 Storage Sheds)</t>
  </si>
  <si>
    <t>E-16</t>
  </si>
  <si>
    <t>Fire Station 102 (Watch Office)</t>
  </si>
  <si>
    <t>E-17</t>
  </si>
  <si>
    <t>HFDGSD</t>
  </si>
  <si>
    <t>E-18</t>
  </si>
  <si>
    <t>HFD Station 65 (Booster Truck)</t>
  </si>
  <si>
    <t>E-19</t>
  </si>
  <si>
    <t>HFD Station 103 (Booster Truck)</t>
  </si>
  <si>
    <t>E-20</t>
  </si>
  <si>
    <t>HFD Station 72 (New Supply Hose)</t>
  </si>
  <si>
    <t>E-21</t>
  </si>
  <si>
    <t>HFD Station 52 (New Supply Hose)</t>
  </si>
  <si>
    <t>F-9</t>
  </si>
  <si>
    <t>Houston Idea - Development and education of Adults in District F</t>
  </si>
  <si>
    <t>CASE</t>
  </si>
  <si>
    <t>F-11</t>
  </si>
  <si>
    <t>Alief Community Park - Activities for yout at Alief Clover</t>
  </si>
  <si>
    <t>F-12</t>
  </si>
  <si>
    <t>Alief Community Park /Alief ISD City Connections</t>
  </si>
  <si>
    <t>F-13</t>
  </si>
  <si>
    <t>International Management District - Enhance athletics and academics skills</t>
  </si>
  <si>
    <t>F-16</t>
  </si>
  <si>
    <t>F-19</t>
  </si>
  <si>
    <t>F-21</t>
  </si>
  <si>
    <t>F-22</t>
  </si>
  <si>
    <t>F-23</t>
  </si>
  <si>
    <t>F-24</t>
  </si>
  <si>
    <t>F-25</t>
  </si>
  <si>
    <t>F-26</t>
  </si>
  <si>
    <t>F-27</t>
  </si>
  <si>
    <t>F-28</t>
  </si>
  <si>
    <t>Alief Community - Watering newly planted trees</t>
  </si>
  <si>
    <t>Alief Cementary - Repair sidewalks</t>
  </si>
  <si>
    <t>Provide additional funding for CASE</t>
  </si>
  <si>
    <t>Westchase Management District - Matching Grant Program</t>
  </si>
  <si>
    <t>Vietnamese Civic Center - provide the necessary resources for Asian Americans</t>
  </si>
  <si>
    <t>Boat People SOS to help Vietnamese people stabilize into the society</t>
  </si>
  <si>
    <t>HPD Overtime</t>
  </si>
  <si>
    <t>My Brother's Keeper Outreach Center - Provide emergency needs for families in crisis</t>
  </si>
  <si>
    <t>Alief Community Association - programming and services to the Alief Community</t>
  </si>
  <si>
    <t>SWMD Overtime - to assist with chronic illegal dumping</t>
  </si>
  <si>
    <t>SWD</t>
  </si>
  <si>
    <t>Franklow Parks via Houston Parks Board - planting of trees - (Replaced G-5)</t>
  </si>
  <si>
    <t>G-17</t>
  </si>
  <si>
    <t>G-18</t>
  </si>
  <si>
    <t>G-19</t>
  </si>
  <si>
    <t>G-20</t>
  </si>
  <si>
    <t>G-21</t>
  </si>
  <si>
    <t>G-22</t>
  </si>
  <si>
    <t>Nottingham Elemntary School - to assist with the Matching Grant Program</t>
  </si>
  <si>
    <t>Tanglewood Homes Association - Matching Grant Program</t>
  </si>
  <si>
    <t>Willowick Esplanade Beautification Project - Matching Grant Program</t>
  </si>
  <si>
    <t>The Afton Oaks Civic Club - Matching Grant Program</t>
  </si>
  <si>
    <t>The Lakes of Parkway HOA - Matching Grant Program</t>
  </si>
  <si>
    <t>The Lakeside Improvement Association - Matching Grant Program</t>
  </si>
  <si>
    <t>G-32</t>
  </si>
  <si>
    <t>G-33</t>
  </si>
  <si>
    <t>G-34</t>
  </si>
  <si>
    <t>G-35</t>
  </si>
  <si>
    <t>Concrete panel replacements - Various locations</t>
  </si>
  <si>
    <t>Memorial Esplanade between Kirkwood and Eldridge - Esplanade Planting</t>
  </si>
  <si>
    <t>Overlay - Kirkwood from Westheimer to Buffalow Bayou</t>
  </si>
  <si>
    <t>G-39</t>
  </si>
  <si>
    <t>Rehabilitation and repair of various locations in the Memorial Super Neighborhood</t>
  </si>
  <si>
    <t>Rehabilitation and repair of various locations in the Briar Forest Super Neighborhood</t>
  </si>
  <si>
    <t>G-41</t>
  </si>
  <si>
    <t>Yorktown, between Westheimer and San Felipe - Smoothing the driving surface</t>
  </si>
  <si>
    <t>G-43</t>
  </si>
  <si>
    <t>Rehabilitation and repair of various locations in the Eldridge/West Oaks Super Neighborhood</t>
  </si>
  <si>
    <t>G-44</t>
  </si>
  <si>
    <t>G-45</t>
  </si>
  <si>
    <t>G-46</t>
  </si>
  <si>
    <t>Dairy Ashford Esplanade between Westheimer and Whittington - Purchase Mulch</t>
  </si>
  <si>
    <t>Shadowbriar from Overbrook to Rocky Knoll - Rebuild the sidewalk</t>
  </si>
  <si>
    <t>Shepherd Drive at Kirby @ Allen Parkway - Repair curbs and sidewalks</t>
  </si>
  <si>
    <t>H-11</t>
  </si>
  <si>
    <t>H-12</t>
  </si>
  <si>
    <t>H-13</t>
  </si>
  <si>
    <t>H-14</t>
  </si>
  <si>
    <t>H-15</t>
  </si>
  <si>
    <t>H-16</t>
  </si>
  <si>
    <t>H-17</t>
  </si>
  <si>
    <t>Woodland Park - Resurfacing and fence</t>
  </si>
  <si>
    <t>Overtime - Nuisance Abatement</t>
  </si>
  <si>
    <t>HPD Overtime Central Patrol Division</t>
  </si>
  <si>
    <t>Denver Harbor Park - Trail - Small Repairs</t>
  </si>
  <si>
    <t>Houston Police Memorial</t>
  </si>
  <si>
    <t>H-7</t>
  </si>
  <si>
    <t>Safe Sidewalk on Various Streets</t>
  </si>
  <si>
    <t>I-8</t>
  </si>
  <si>
    <t>I-9</t>
  </si>
  <si>
    <t>I-10</t>
  </si>
  <si>
    <t>I-11</t>
  </si>
  <si>
    <t>I-12</t>
  </si>
  <si>
    <t>I-13</t>
  </si>
  <si>
    <t>I-14</t>
  </si>
  <si>
    <t>I-15</t>
  </si>
  <si>
    <t>I-16</t>
  </si>
  <si>
    <t>I-17</t>
  </si>
  <si>
    <t>I-18</t>
  </si>
  <si>
    <t>I-19</t>
  </si>
  <si>
    <t>I-20</t>
  </si>
  <si>
    <t>Charlton Park - Replace Light Fixtures</t>
  </si>
  <si>
    <t>DeZavala Park - Replace Light Fixtures</t>
  </si>
  <si>
    <t>Ingrando Park Community Center - Tables and Chairs</t>
  </si>
  <si>
    <t>Mason Park Community Center - Tables and Chairs</t>
  </si>
  <si>
    <t>DeZavala Pool - Lifeguard Stands</t>
  </si>
  <si>
    <t>Mason Park Pool - Lifeguard Stands</t>
  </si>
  <si>
    <t>Mason Park - Bayou Trail Lights - Install Lights</t>
  </si>
  <si>
    <t>Elrod St. - Repair Sidewalk</t>
  </si>
  <si>
    <t>Dumble, Bell to Clay - Repair Sidewalk</t>
  </si>
  <si>
    <t>Concord, Broadway to Iola - Repair Sidewalk</t>
  </si>
  <si>
    <t>Lakehurst, Edgewood to Stanwick - Repair Sidewalk</t>
  </si>
  <si>
    <t>Ernestine, Jefferson to Coyle- Repair Sidewalk</t>
  </si>
  <si>
    <t>Lockwood South, TX Spur 5 toGulf Frwy Service Road - Repair Sidewalk</t>
  </si>
  <si>
    <t>I-21</t>
  </si>
  <si>
    <t>Griggs, Erby to Landa - Repair Sidewalk</t>
  </si>
  <si>
    <t>J-2</t>
  </si>
  <si>
    <t>J-3</t>
  </si>
  <si>
    <t>J-4</t>
  </si>
  <si>
    <t>J-6</t>
  </si>
  <si>
    <t>J-7</t>
  </si>
  <si>
    <t>J-8</t>
  </si>
  <si>
    <t>J-10</t>
  </si>
  <si>
    <t>J-11</t>
  </si>
  <si>
    <t>Braeburn Glen - NTMP</t>
  </si>
  <si>
    <t>Shenandoah - NTMP</t>
  </si>
  <si>
    <t>Various Streets - Sidewalk, curb and ramp repairs.</t>
  </si>
  <si>
    <t>9100 Block of Tooley and TwinHills - Repair corner sidewalk</t>
  </si>
  <si>
    <t>Additional Street Lights</t>
  </si>
  <si>
    <t>Sandspoint between Rookin and Tarniff - NTMP</t>
  </si>
  <si>
    <t>6900-7300 Sharpview - Sidewalk repair or reconstruction</t>
  </si>
  <si>
    <t>Renwick from Dashwood to Elm</t>
  </si>
  <si>
    <t>J-14</t>
  </si>
  <si>
    <t>J-16</t>
  </si>
  <si>
    <t>J-18</t>
  </si>
  <si>
    <t>J-19</t>
  </si>
  <si>
    <t>J-20</t>
  </si>
  <si>
    <t>6456 High Star Drive - ADA Ramp</t>
  </si>
  <si>
    <t>HPD Overtime - Sharpstown</t>
  </si>
  <si>
    <t>HPD Overtime - Westwood Prostitution Issues</t>
  </si>
  <si>
    <t>Around Bonham, Crain, and Landsdale Parks - Repair/Replace/Construct New Sidewalks</t>
  </si>
  <si>
    <t>K-116</t>
  </si>
  <si>
    <t>5346 Tidewater in the Cambridge Village Improvements to sidewalk</t>
  </si>
  <si>
    <t>K-32</t>
  </si>
  <si>
    <t>Knotty Oaks Trail - Street lights (K-35 - K-97/K-110 - K-118)</t>
  </si>
  <si>
    <t>K-98</t>
  </si>
  <si>
    <t>Westbury Park - Fence the Children's Play area</t>
  </si>
  <si>
    <t>K-108</t>
  </si>
  <si>
    <t>K-109</t>
  </si>
  <si>
    <t>Install Speed Cushions</t>
  </si>
  <si>
    <t>K-119</t>
  </si>
  <si>
    <t>Improvement to various sidewalks</t>
  </si>
  <si>
    <t>K-120</t>
  </si>
  <si>
    <t>Street Lights - Dryad</t>
  </si>
  <si>
    <t>K-121</t>
  </si>
  <si>
    <t>Street Lights - Shelwick</t>
  </si>
  <si>
    <t>K-122</t>
  </si>
  <si>
    <t>Street Lights - Petersham Driv</t>
  </si>
  <si>
    <t>K-123</t>
  </si>
  <si>
    <t>Arts Alliance</t>
  </si>
  <si>
    <t>K-124</t>
  </si>
  <si>
    <t>K-125</t>
  </si>
  <si>
    <t>Overtime - Abatement Specialist</t>
  </si>
  <si>
    <t>K-126</t>
  </si>
  <si>
    <t>Heavy Trash Door Tags</t>
  </si>
  <si>
    <t>K-127</t>
  </si>
  <si>
    <t>Speed Cushions - Various Locations</t>
  </si>
  <si>
    <t>K-128</t>
  </si>
  <si>
    <t>K-129</t>
  </si>
  <si>
    <t>D-1</t>
  </si>
  <si>
    <t>Smoke Detectors</t>
  </si>
  <si>
    <t>Fire</t>
  </si>
  <si>
    <t>Cancelled</t>
  </si>
  <si>
    <t>D-2</t>
  </si>
  <si>
    <t>Tractors for weeded lots within District D</t>
  </si>
  <si>
    <t>Fleet</t>
  </si>
  <si>
    <t>D-7</t>
  </si>
  <si>
    <t>Mayor's Office of Special Events (Almeda St. from Prospect to Palm)</t>
  </si>
  <si>
    <t>Denied</t>
  </si>
  <si>
    <t>F-1</t>
  </si>
  <si>
    <t>Service delivery of information in various languages</t>
  </si>
  <si>
    <t>Outside Vendor</t>
  </si>
  <si>
    <t>F-3</t>
  </si>
  <si>
    <t>Discovery Green Downtown</t>
  </si>
  <si>
    <t>F-4</t>
  </si>
  <si>
    <t>Alief Community in District F - After School Program</t>
  </si>
  <si>
    <t>G-3</t>
  </si>
  <si>
    <t>Fund a weekend attendant for Pumpkin Park</t>
  </si>
  <si>
    <t>G-5</t>
  </si>
  <si>
    <t>Provide funds to Friends of Mary Ann Francklow for trees</t>
  </si>
  <si>
    <t>G-6</t>
  </si>
  <si>
    <t>A speed feedback sign (Chimney Rock between Westheimer and San Felipe)</t>
  </si>
  <si>
    <t>G-8</t>
  </si>
  <si>
    <t>Fund esplanade reconfiguration (Dairy Ashford Esplanade from Overbrook to Whittington)</t>
  </si>
  <si>
    <t>J-5</t>
  </si>
  <si>
    <t>Braeburn Glen Blvd. - Requested Additional street lights (PWE stated they were not needed)</t>
  </si>
  <si>
    <t>K-15</t>
  </si>
  <si>
    <t>Brentwood Economic Community Development Corp.  After School Tutorial - (Change to CASE)</t>
  </si>
  <si>
    <t>K-34</t>
  </si>
  <si>
    <t>900 Bagby, 1st Floor (Hire p/t employee while employee is on sick leave)</t>
  </si>
  <si>
    <t>Council</t>
  </si>
  <si>
    <t>E-1</t>
  </si>
  <si>
    <t>Kingwood Community Center - Installation of Public Wi-Fi</t>
  </si>
  <si>
    <t>Re-Routed</t>
  </si>
  <si>
    <t>A-5</t>
  </si>
  <si>
    <t>Overtime pay for employees reviewing plans for Residential Permits</t>
  </si>
  <si>
    <t>P&amp;D</t>
  </si>
  <si>
    <t>D-17</t>
  </si>
  <si>
    <t>Lettuce Live - Community based project that proivdes families access to fruity and vegetables</t>
  </si>
  <si>
    <t>D-30</t>
  </si>
  <si>
    <t>Portable Life Guard Stands (Various Pools)</t>
  </si>
  <si>
    <t>F-17</t>
  </si>
  <si>
    <t>Alief Community District/City Connections CASE</t>
  </si>
  <si>
    <t>F-18</t>
  </si>
  <si>
    <t>F-29</t>
  </si>
  <si>
    <t>Street Sign Project commemorating Vietnamese Heroes</t>
  </si>
  <si>
    <t>J-9</t>
  </si>
  <si>
    <t>An additional and dedicated DoN Code Enforcement Officer</t>
  </si>
  <si>
    <t>D-31</t>
  </si>
  <si>
    <t>COH Planning Department two hire 1 or 2 interns to assist Master Plan Sunnyside Park</t>
  </si>
  <si>
    <t>Planning</t>
  </si>
  <si>
    <t>D-32</t>
  </si>
  <si>
    <t>Coordinate with Rebuilding Together Houston to perform home repairs in District D</t>
  </si>
  <si>
    <t>Houstin</t>
  </si>
  <si>
    <t>D-34</t>
  </si>
  <si>
    <t xml:space="preserve">Provide furnished housing to firefighters and other first responders </t>
  </si>
  <si>
    <t>D-35</t>
  </si>
  <si>
    <t>Top Hat Internationational Game Show - After-school educational programs</t>
  </si>
  <si>
    <t>Waldemar Park - New playground (Replaced G-4/G-13)</t>
  </si>
  <si>
    <t>J-12</t>
  </si>
  <si>
    <t>Additional Street Lights at Elm, Rampart (Per PWE - Not Needed)</t>
  </si>
  <si>
    <t>J-15</t>
  </si>
  <si>
    <t>Upgrade underpass lights (PWE stated that Txdot will handle)</t>
  </si>
  <si>
    <t>HPD Overtime - US 59</t>
  </si>
  <si>
    <t>J-17</t>
  </si>
  <si>
    <t>Fire Stations #46 and #55 - (Miscellaneous Items)</t>
  </si>
  <si>
    <t>D-23</t>
  </si>
  <si>
    <t>Intersection of Almeda and N. MacGregor</t>
  </si>
  <si>
    <t>Falls of Bellaire, Texans Together - Resources for after school enrichment programs</t>
  </si>
  <si>
    <t>Equipment for Libraries in District B</t>
  </si>
  <si>
    <t>YTD Expenses</t>
  </si>
  <si>
    <t>This project will be funded in FY16.</t>
  </si>
  <si>
    <t>C-18</t>
  </si>
  <si>
    <t>Matchin Grants (Maple Wood; Mold Braeswood Park; Meyerland; Asso. Of Wash.)</t>
  </si>
  <si>
    <t>Transferred to Fund 1850</t>
  </si>
  <si>
    <t>Fire Station 103 (Convert the appliances at the station to natural gas)</t>
  </si>
  <si>
    <t>I-23</t>
  </si>
  <si>
    <t>Street Lights</t>
  </si>
  <si>
    <t>Concrete panels - Clearbrook Ln @ Briar Ridge Dr.</t>
  </si>
  <si>
    <t>Montlew Place - NTMP</t>
  </si>
  <si>
    <t>WBS</t>
  </si>
  <si>
    <t>F-00803-0001-3-02-01</t>
  </si>
  <si>
    <t>F-COB001-0001-4-01-01</t>
  </si>
  <si>
    <t>F-COG001-0001-5-01</t>
  </si>
  <si>
    <t>F-COG003-0001-4-01-01</t>
  </si>
  <si>
    <t>F-COK001-0001-4-01-01</t>
  </si>
  <si>
    <t>O-COA001-0001-1-01-02</t>
  </si>
  <si>
    <t>O-COA001-0002-1-01-01</t>
  </si>
  <si>
    <t>O-COA002-0001-1-01-01</t>
  </si>
  <si>
    <t>O-COA003-0001-1-01-01</t>
  </si>
  <si>
    <t>O-COA004-0001-1-01-01</t>
  </si>
  <si>
    <t>O-COA005-0001-1-01-01</t>
  </si>
  <si>
    <t>O-COA006-0001-1-01-01</t>
  </si>
  <si>
    <t>O-COA007-0001-1-01-01</t>
  </si>
  <si>
    <t>O-COA009-0001-1-01-01</t>
  </si>
  <si>
    <t>O-COA010-0001-1-01-01</t>
  </si>
  <si>
    <t>O-COA010-0002-1-01-01</t>
  </si>
  <si>
    <t>O-COA011-0001-1-01-01</t>
  </si>
  <si>
    <t>O-COB001-0001-1-01-01</t>
  </si>
  <si>
    <t>O-COB002-0001-1-01-01</t>
  </si>
  <si>
    <t>O-COB003-0001-1-01-01</t>
  </si>
  <si>
    <t>O-COB004-0001-1-01-01</t>
  </si>
  <si>
    <t>O-COB005-0001-1-01-01</t>
  </si>
  <si>
    <t>O-COB005-0003-1-01-01</t>
  </si>
  <si>
    <t>O-COB005-0004-1-01-01</t>
  </si>
  <si>
    <t>O-COB006-0001-1-01-01</t>
  </si>
  <si>
    <t>O-COB006-0002-1-01-01</t>
  </si>
  <si>
    <t>O-COB007-0001-1-01-01</t>
  </si>
  <si>
    <t>O-COB008-0001-1-01-01</t>
  </si>
  <si>
    <t>O-COB008-0003-1-01-01</t>
  </si>
  <si>
    <t>O-COB008-0005-1-01-01</t>
  </si>
  <si>
    <t>O-COB009-0001-1-01-01</t>
  </si>
  <si>
    <t>O-COB010-0001-1-01-01</t>
  </si>
  <si>
    <t>O-COC001-0001-1-01-01</t>
  </si>
  <si>
    <t>O-COC002-0001-1-01-01</t>
  </si>
  <si>
    <t>O-COC003-0001-1-01-01</t>
  </si>
  <si>
    <t>O-COC004-0001-1-01-01</t>
  </si>
  <si>
    <t>O-COC005-0001-1-01-01</t>
  </si>
  <si>
    <t>O-COC005-0002-1-01-01</t>
  </si>
  <si>
    <t>O-COD001-0001-4-01-01</t>
  </si>
  <si>
    <t>O-COD002-0001-1-01-01</t>
  </si>
  <si>
    <t>O-COD003-0001-1-01-01</t>
  </si>
  <si>
    <t>O-COD004-0001-1-01-01</t>
  </si>
  <si>
    <t>O-COD005-0001-1-01-01</t>
  </si>
  <si>
    <t>O-COD006-0001-1-01-01</t>
  </si>
  <si>
    <t>O-COD006-0002-1-01-01</t>
  </si>
  <si>
    <t>O-COD007-0001-1-01-01</t>
  </si>
  <si>
    <t>O-COD007-0002-1-01-01</t>
  </si>
  <si>
    <t>O-COE001-0001-1-01-01</t>
  </si>
  <si>
    <t>O-COE002-0001-1-01-01</t>
  </si>
  <si>
    <t>O-COE003-0002-1-01-01</t>
  </si>
  <si>
    <t>O-COE003-0003-1-01-01</t>
  </si>
  <si>
    <t>O-COE003-0004-1-01-01</t>
  </si>
  <si>
    <t>O-COE004-0001-1-01-01</t>
  </si>
  <si>
    <t>O-COE004-0002-1-01-01</t>
  </si>
  <si>
    <t>O-COE004-0003-1-01-01</t>
  </si>
  <si>
    <t>O-COE004-0004-1-01-01</t>
  </si>
  <si>
    <t>O-COE004-0005-1-01-01</t>
  </si>
  <si>
    <t>O-COF001-0001-1-01-01</t>
  </si>
  <si>
    <t>O-COF002-0001-1-01-01</t>
  </si>
  <si>
    <t>O-COF003-0001-1-01-01</t>
  </si>
  <si>
    <t>O-COF004-0001-1-01-01</t>
  </si>
  <si>
    <t>O-COF004-0002-1-01-01</t>
  </si>
  <si>
    <t>O-COF005-0001-1-01-01</t>
  </si>
  <si>
    <t>O-COF006-0001-1-01-01</t>
  </si>
  <si>
    <t>O-COF006-0002-1-01-01</t>
  </si>
  <si>
    <t>O-COF007-0001-1-01-01</t>
  </si>
  <si>
    <t>O-COG001-0001-1-01-01</t>
  </si>
  <si>
    <t>O-COG002-0001-1-01-01</t>
  </si>
  <si>
    <t>O-COG003-0001-1-01-01</t>
  </si>
  <si>
    <t>O-COG003-0001-1-01-02</t>
  </si>
  <si>
    <t>O-COG003-0001-1-01-03</t>
  </si>
  <si>
    <t>O-COG003-0002-1-01-01</t>
  </si>
  <si>
    <t>O-COG003-0003-1-01-01</t>
  </si>
  <si>
    <t>O-COG003-0004-1-01-01</t>
  </si>
  <si>
    <t>O-COG003-0005-1-01-01</t>
  </si>
  <si>
    <t>O-COG004-0001-1-01-01</t>
  </si>
  <si>
    <t>O-COG006-0001-1-01-01</t>
  </si>
  <si>
    <t>O-COG006-0002-1-01-01</t>
  </si>
  <si>
    <t>O-COG006-0003-1-01-01</t>
  </si>
  <si>
    <t>O-COG006-0004-1-01-01</t>
  </si>
  <si>
    <t>O-COG007-0001-1-01-01</t>
  </si>
  <si>
    <t>O-COG007-0002-1-01-01</t>
  </si>
  <si>
    <t>O-COH001-0001-1-01-01</t>
  </si>
  <si>
    <t>O-COH002-0001-1-01-01</t>
  </si>
  <si>
    <t>O-COH002-0002-1-01-01</t>
  </si>
  <si>
    <t>O-COH002-0003-1-01-01</t>
  </si>
  <si>
    <t>O-COH003-0001-1-01-01</t>
  </si>
  <si>
    <t>O-COH004-0001-1-01-01</t>
  </si>
  <si>
    <t>O-COH004-0002-1-01-01</t>
  </si>
  <si>
    <t>O-COH005-0001-1-01-01</t>
  </si>
  <si>
    <t>O-COH006-0001-1-01-01</t>
  </si>
  <si>
    <t>O-COI001-0001-1-01-01</t>
  </si>
  <si>
    <t>O-COI002-0001-1-01-01</t>
  </si>
  <si>
    <t>O-COI005-0001-1-01-02</t>
  </si>
  <si>
    <t>O-COI005-0001-1-01-01</t>
  </si>
  <si>
    <t>O-COI003-0002-1-01-01</t>
  </si>
  <si>
    <t>O-COI003-0003-1-01-01</t>
  </si>
  <si>
    <t>O-COI004-0001-1-01-01</t>
  </si>
  <si>
    <t>O-COI004-0001-1-01-02</t>
  </si>
  <si>
    <t>O-COI006-0001-1-01-01</t>
  </si>
  <si>
    <t>O-COJ001-0001-1-01-01</t>
  </si>
  <si>
    <t>O-COJ001-0002-1-01-01</t>
  </si>
  <si>
    <t>O-COJ001-0003-1-01-01</t>
  </si>
  <si>
    <t>O-COJ003-0001-1-01-01</t>
  </si>
  <si>
    <t>O-COK001-0001-1-01-01</t>
  </si>
  <si>
    <t>O-COK002-0001-1-01-01</t>
  </si>
  <si>
    <t>O-COK003-0001-1-01-01</t>
  </si>
  <si>
    <t>O-COK004-0001-1-01-01</t>
  </si>
  <si>
    <t>O-COK005-0001-1-01-01</t>
  </si>
  <si>
    <t>O-COK006-0001-1-01-01</t>
  </si>
  <si>
    <t>O-COK006-0002-1-01-01</t>
  </si>
  <si>
    <t>O-COK006-0003-1-01-01</t>
  </si>
  <si>
    <t>O-COK007-0001-1-01-01</t>
  </si>
  <si>
    <t>O-COK007-0002-1-01-01</t>
  </si>
  <si>
    <t>O-COK007-0003-1-01-01</t>
  </si>
  <si>
    <t>O-COK008-0001-1-01-01</t>
  </si>
  <si>
    <t>O-COK008-0002-1-01-01</t>
  </si>
  <si>
    <t>C-COA009-0002-1-01-01</t>
  </si>
  <si>
    <t>O-COK009-0003-1-01-01</t>
  </si>
  <si>
    <t>DoN - Funding for Field Operations and Tablets for Field Communications</t>
  </si>
  <si>
    <t>W-11CDSF-FY15-5-01</t>
  </si>
  <si>
    <t>O-COA012-0001-1-01-01</t>
  </si>
  <si>
    <t>O-COD001-0002-1-01-01</t>
  </si>
  <si>
    <t>O-COE003-0001-1-01-01</t>
  </si>
  <si>
    <t>F-COH001-0001-1-01-01</t>
  </si>
  <si>
    <t>Heavy Trash Door Tags (Combined with K-126)</t>
  </si>
  <si>
    <t>O-COI003-0001-1-01-01</t>
  </si>
  <si>
    <t>O-COI003-0001-1-01-02</t>
  </si>
  <si>
    <t>D-25</t>
  </si>
  <si>
    <t>5200 Del Rio</t>
  </si>
  <si>
    <t>Fire Station #53 - Modular building repair (max. spend was $70K)</t>
  </si>
  <si>
    <t>G-12(a)</t>
  </si>
  <si>
    <t>G-12(b)</t>
  </si>
  <si>
    <t>K-11(a)</t>
  </si>
  <si>
    <t>K-11(b)</t>
  </si>
  <si>
    <t>Hiram Clarke Road within the boundaries of Green Valley Estates (Max.-$2,304.00)</t>
  </si>
  <si>
    <t>Manhattan - 4 No parking signs at Stillbrooke, Creekbend and Johnston School (Max.-$2,400.00)</t>
  </si>
  <si>
    <t>COUNCIL DISTRICT SERVICE FUND PROJECTS - FY2015</t>
  </si>
  <si>
    <t>3500 Ripplebrook (Repair broken sidewalks and install speed calming devices). $49,553.00</t>
  </si>
  <si>
    <t>Re-routed via another Department</t>
  </si>
  <si>
    <t>Moved to FY16</t>
  </si>
  <si>
    <t>Canceled</t>
  </si>
  <si>
    <t>HPD overtime in the Richmond corridor</t>
  </si>
  <si>
    <t>5300 Knotty Oaks @ Santa Teresa (Street Repair) - Cambridge Village</t>
  </si>
  <si>
    <t>Glenfield Court @ Willowbend (Max.-$2,745.00) - Westbury</t>
  </si>
  <si>
    <t>Hagar Park - An asphalt trail renovation - Westbury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</si>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</sst>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_(* #,##0_);_(* \(#,##0\);_(* &quot;-&quot;??_);_(@_)"/>
    <numFmt numFmtId="165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/>
    <xf numFmtId="0" fontId="4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14" fontId="4" fillId="4" borderId="1" xfId="0" applyNumberFormat="1" applyFont="1" applyFill="1" applyBorder="1" applyAlignment="1">
      <alignment horizontal="right"/>
    </xf>
    <xf numFmtId="8" fontId="1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8" fontId="4" fillId="4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14" fontId="4" fillId="5" borderId="1" xfId="0" applyNumberFormat="1" applyFont="1" applyFill="1" applyBorder="1" applyAlignment="1">
      <alignment horizontal="right"/>
    </xf>
    <xf numFmtId="3" fontId="1" fillId="5" borderId="1" xfId="0" applyNumberFormat="1" applyFont="1" applyFill="1" applyBorder="1" applyAlignment="1">
      <alignment horizontal="right"/>
    </xf>
    <xf numFmtId="8" fontId="1" fillId="5" borderId="1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right"/>
    </xf>
    <xf numFmtId="14" fontId="1" fillId="5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8" fontId="4" fillId="5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right"/>
    </xf>
    <xf numFmtId="14" fontId="4" fillId="6" borderId="1" xfId="0" applyNumberFormat="1" applyFont="1" applyFill="1" applyBorder="1" applyAlignment="1">
      <alignment horizontal="right"/>
    </xf>
    <xf numFmtId="3" fontId="4" fillId="6" borderId="1" xfId="0" applyNumberFormat="1" applyFont="1" applyFill="1" applyBorder="1" applyAlignment="1">
      <alignment horizontal="right"/>
    </xf>
    <xf numFmtId="8" fontId="4" fillId="6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right"/>
    </xf>
    <xf numFmtId="14" fontId="1" fillId="6" borderId="1" xfId="0" applyNumberFormat="1" applyFont="1" applyFill="1" applyBorder="1" applyAlignment="1">
      <alignment horizontal="right"/>
    </xf>
    <xf numFmtId="3" fontId="1" fillId="6" borderId="1" xfId="0" applyNumberFormat="1" applyFont="1" applyFill="1" applyBorder="1" applyAlignment="1">
      <alignment horizontal="right"/>
    </xf>
    <xf numFmtId="8" fontId="1" fillId="6" borderId="1" xfId="0" applyNumberFormat="1" applyFont="1" applyFill="1" applyBorder="1" applyAlignment="1">
      <alignment horizontal="right"/>
    </xf>
    <xf numFmtId="0" fontId="1" fillId="5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1" fillId="7" borderId="1" xfId="0" applyFont="1" applyFill="1" applyBorder="1"/>
    <xf numFmtId="0" fontId="2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14" fontId="1" fillId="7" borderId="1" xfId="0" applyNumberFormat="1" applyFont="1" applyFill="1" applyBorder="1" applyAlignment="1">
      <alignment horizontal="right"/>
    </xf>
    <xf numFmtId="8" fontId="1" fillId="7" borderId="1" xfId="0" applyNumberFormat="1" applyFont="1" applyFill="1" applyBorder="1" applyAlignment="1">
      <alignment horizontal="right"/>
    </xf>
    <xf numFmtId="0" fontId="2" fillId="8" borderId="1" xfId="0" applyFont="1" applyFill="1" applyBorder="1" applyAlignment="1">
      <alignment horizontal="left"/>
    </xf>
    <xf numFmtId="14" fontId="1" fillId="8" borderId="1" xfId="0" applyNumberFormat="1" applyFont="1" applyFill="1" applyBorder="1" applyAlignment="1">
      <alignment horizontal="right"/>
    </xf>
    <xf numFmtId="8" fontId="1" fillId="8" borderId="1" xfId="0" applyNumberFormat="1" applyFont="1" applyFill="1" applyBorder="1" applyAlignment="1">
      <alignment horizontal="right"/>
    </xf>
    <xf numFmtId="0" fontId="2" fillId="9" borderId="1" xfId="0" applyFont="1" applyFill="1" applyBorder="1" applyAlignment="1">
      <alignment horizontal="left"/>
    </xf>
    <xf numFmtId="14" fontId="1" fillId="9" borderId="1" xfId="0" applyNumberFormat="1" applyFont="1" applyFill="1" applyBorder="1" applyAlignment="1">
      <alignment horizontal="right"/>
    </xf>
    <xf numFmtId="8" fontId="1" fillId="9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right" wrapText="1"/>
    </xf>
    <xf numFmtId="0" fontId="1" fillId="8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right"/>
    </xf>
    <xf numFmtId="14" fontId="4" fillId="7" borderId="1" xfId="0" applyNumberFormat="1" applyFont="1" applyFill="1" applyBorder="1" applyAlignment="1">
      <alignment horizontal="right"/>
    </xf>
    <xf numFmtId="8" fontId="4" fillId="7" borderId="1" xfId="0" applyNumberFormat="1" applyFont="1" applyFill="1" applyBorder="1" applyAlignment="1">
      <alignment horizontal="right"/>
    </xf>
    <xf numFmtId="0" fontId="3" fillId="9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right"/>
    </xf>
    <xf numFmtId="14" fontId="4" fillId="9" borderId="1" xfId="0" applyNumberFormat="1" applyFont="1" applyFill="1" applyBorder="1" applyAlignment="1">
      <alignment horizontal="right"/>
    </xf>
    <xf numFmtId="8" fontId="4" fillId="9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right" wrapText="1"/>
    </xf>
    <xf numFmtId="0" fontId="1" fillId="6" borderId="1" xfId="0" applyFont="1" applyFill="1" applyBorder="1"/>
    <xf numFmtId="0" fontId="4" fillId="9" borderId="1" xfId="0" applyFont="1" applyFill="1" applyBorder="1" applyAlignment="1">
      <alignment horizontal="left"/>
    </xf>
    <xf numFmtId="3" fontId="4" fillId="9" borderId="1" xfId="0" applyNumberFormat="1" applyFont="1" applyFill="1" applyBorder="1" applyAlignment="1">
      <alignment horizontal="right"/>
    </xf>
    <xf numFmtId="0" fontId="1" fillId="11" borderId="1" xfId="0" applyFont="1" applyFill="1" applyBorder="1"/>
    <xf numFmtId="0" fontId="2" fillId="11" borderId="1" xfId="0" applyFont="1" applyFill="1" applyBorder="1" applyAlignment="1">
      <alignment horizontal="left"/>
    </xf>
    <xf numFmtId="3" fontId="1" fillId="11" borderId="1" xfId="0" applyNumberFormat="1" applyFont="1" applyFill="1" applyBorder="1" applyAlignment="1">
      <alignment horizontal="right"/>
    </xf>
    <xf numFmtId="14" fontId="1" fillId="11" borderId="1" xfId="0" applyNumberFormat="1" applyFont="1" applyFill="1" applyBorder="1" applyAlignment="1">
      <alignment horizontal="right"/>
    </xf>
    <xf numFmtId="8" fontId="1" fillId="11" borderId="1" xfId="0" applyNumberFormat="1" applyFont="1" applyFill="1" applyBorder="1" applyAlignment="1">
      <alignment horizontal="right"/>
    </xf>
    <xf numFmtId="0" fontId="4" fillId="9" borderId="1" xfId="0" applyFont="1" applyFill="1" applyBorder="1"/>
    <xf numFmtId="0" fontId="0" fillId="0" borderId="0" xfId="0" applyFill="1"/>
    <xf numFmtId="14" fontId="4" fillId="6" borderId="1" xfId="0" applyNumberFormat="1" applyFont="1" applyFill="1" applyBorder="1"/>
    <xf numFmtId="0" fontId="3" fillId="11" borderId="1" xfId="0" applyFont="1" applyFill="1" applyBorder="1" applyAlignment="1">
      <alignment horizontal="left"/>
    </xf>
    <xf numFmtId="0" fontId="4" fillId="11" borderId="1" xfId="0" applyFont="1" applyFill="1" applyBorder="1" applyAlignment="1">
      <alignment horizontal="right"/>
    </xf>
    <xf numFmtId="14" fontId="4" fillId="11" borderId="1" xfId="0" applyNumberFormat="1" applyFont="1" applyFill="1" applyBorder="1" applyAlignment="1">
      <alignment horizontal="right"/>
    </xf>
    <xf numFmtId="8" fontId="4" fillId="11" borderId="1" xfId="0" applyNumberFormat="1" applyFont="1" applyFill="1" applyBorder="1" applyAlignment="1">
      <alignment horizontal="right"/>
    </xf>
    <xf numFmtId="0" fontId="1" fillId="11" borderId="1" xfId="0" applyFont="1" applyFill="1" applyBorder="1" applyAlignment="1">
      <alignment horizontal="right"/>
    </xf>
    <xf numFmtId="165" fontId="4" fillId="6" borderId="1" xfId="0" applyNumberFormat="1" applyFont="1" applyFill="1" applyBorder="1" applyAlignment="1">
      <alignment horizontal="right"/>
    </xf>
    <xf numFmtId="14" fontId="1" fillId="11" borderId="1" xfId="0" applyNumberFormat="1" applyFont="1" applyFill="1" applyBorder="1"/>
    <xf numFmtId="0" fontId="1" fillId="6" borderId="1" xfId="0" applyFont="1" applyFill="1" applyBorder="1" applyAlignment="1">
      <alignment horizontal="right" wrapText="1"/>
    </xf>
    <xf numFmtId="0" fontId="1" fillId="6" borderId="1" xfId="0" applyFont="1" applyFill="1" applyBorder="1" applyAlignment="1">
      <alignment horizontal="left"/>
    </xf>
    <xf numFmtId="0" fontId="5" fillId="6" borderId="2" xfId="0" applyFont="1" applyFill="1" applyBorder="1"/>
    <xf numFmtId="0" fontId="5" fillId="6" borderId="1" xfId="0" applyFont="1" applyFill="1" applyBorder="1"/>
    <xf numFmtId="0" fontId="0" fillId="6" borderId="0" xfId="0" applyFont="1" applyFill="1" applyAlignment="1">
      <alignment horizontal="center"/>
    </xf>
    <xf numFmtId="0" fontId="5" fillId="4" borderId="1" xfId="0" applyFont="1" applyFill="1" applyBorder="1"/>
    <xf numFmtId="0" fontId="5" fillId="5" borderId="1" xfId="0" applyFont="1" applyFill="1" applyBorder="1"/>
    <xf numFmtId="0" fontId="5" fillId="9" borderId="1" xfId="0" applyFont="1" applyFill="1" applyBorder="1"/>
    <xf numFmtId="0" fontId="5" fillId="11" borderId="1" xfId="0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8" fontId="9" fillId="5" borderId="1" xfId="0" applyNumberFormat="1" applyFont="1" applyFill="1" applyBorder="1" applyAlignment="1">
      <alignment horizontal="right"/>
    </xf>
    <xf numFmtId="0" fontId="4" fillId="6" borderId="1" xfId="0" applyFont="1" applyFill="1" applyBorder="1" applyAlignment="1">
      <alignment horizontal="left" vertical="top"/>
    </xf>
    <xf numFmtId="0" fontId="3" fillId="6" borderId="1" xfId="0" applyFont="1" applyFill="1" applyBorder="1" applyAlignment="1">
      <alignment horizontal="left" vertical="top"/>
    </xf>
    <xf numFmtId="0" fontId="4" fillId="6" borderId="1" xfId="0" applyFont="1" applyFill="1" applyBorder="1" applyAlignment="1">
      <alignment horizontal="right" vertical="top"/>
    </xf>
    <xf numFmtId="14" fontId="4" fillId="6" borderId="1" xfId="0" applyNumberFormat="1" applyFont="1" applyFill="1" applyBorder="1" applyAlignment="1">
      <alignment horizontal="right" vertical="top"/>
    </xf>
    <xf numFmtId="3" fontId="4" fillId="6" borderId="1" xfId="0" applyNumberFormat="1" applyFont="1" applyFill="1" applyBorder="1" applyAlignment="1">
      <alignment horizontal="right" vertical="top"/>
    </xf>
    <xf numFmtId="8" fontId="4" fillId="6" borderId="1" xfId="0" applyNumberFormat="1" applyFont="1" applyFill="1" applyBorder="1" applyAlignment="1">
      <alignment horizontal="right" vertical="top"/>
    </xf>
    <xf numFmtId="8" fontId="1" fillId="6" borderId="1" xfId="0" applyNumberFormat="1" applyFont="1" applyFill="1" applyBorder="1" applyAlignment="1">
      <alignment horizontal="right" vertical="top"/>
    </xf>
    <xf numFmtId="0" fontId="5" fillId="6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2" fillId="6" borderId="1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horizontal="left" vertical="top"/>
    </xf>
    <xf numFmtId="0" fontId="3" fillId="10" borderId="1" xfId="0" applyFont="1" applyFill="1" applyBorder="1" applyAlignment="1">
      <alignment horizontal="left" vertical="top"/>
    </xf>
    <xf numFmtId="0" fontId="4" fillId="10" borderId="1" xfId="0" applyFont="1" applyFill="1" applyBorder="1" applyAlignment="1">
      <alignment horizontal="right" vertical="top"/>
    </xf>
    <xf numFmtId="14" fontId="4" fillId="10" borderId="1" xfId="0" applyNumberFormat="1" applyFont="1" applyFill="1" applyBorder="1" applyAlignment="1">
      <alignment horizontal="right" vertical="top"/>
    </xf>
    <xf numFmtId="3" fontId="4" fillId="10" borderId="1" xfId="0" applyNumberFormat="1" applyFont="1" applyFill="1" applyBorder="1" applyAlignment="1">
      <alignment horizontal="right" vertical="top"/>
    </xf>
    <xf numFmtId="8" fontId="4" fillId="10" borderId="1" xfId="0" applyNumberFormat="1" applyFont="1" applyFill="1" applyBorder="1" applyAlignment="1">
      <alignment horizontal="right" vertical="top"/>
    </xf>
    <xf numFmtId="8" fontId="1" fillId="10" borderId="1" xfId="0" applyNumberFormat="1" applyFont="1" applyFill="1" applyBorder="1" applyAlignment="1">
      <alignment horizontal="right" vertical="top"/>
    </xf>
    <xf numFmtId="0" fontId="5" fillId="10" borderId="1" xfId="0" applyFont="1" applyFill="1" applyBorder="1" applyAlignment="1">
      <alignment vertical="top"/>
    </xf>
    <xf numFmtId="0" fontId="4" fillId="11" borderId="1" xfId="0" applyFont="1" applyFill="1" applyBorder="1"/>
    <xf numFmtId="3" fontId="4" fillId="11" borderId="1" xfId="0" applyNumberFormat="1" applyFont="1" applyFill="1" applyBorder="1" applyAlignment="1">
      <alignment horizontal="right"/>
    </xf>
    <xf numFmtId="0" fontId="8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right"/>
    </xf>
    <xf numFmtId="14" fontId="9" fillId="5" borderId="1" xfId="0" applyNumberFormat="1" applyFont="1" applyFill="1" applyBorder="1" applyAlignment="1">
      <alignment horizontal="right"/>
    </xf>
    <xf numFmtId="0" fontId="9" fillId="5" borderId="1" xfId="0" applyFont="1" applyFill="1" applyBorder="1"/>
    <xf numFmtId="0" fontId="3" fillId="11" borderId="1" xfId="0" applyFont="1" applyFill="1" applyBorder="1" applyAlignment="1">
      <alignment horizontal="left" vertical="top"/>
    </xf>
    <xf numFmtId="0" fontId="4" fillId="11" borderId="1" xfId="0" applyFont="1" applyFill="1" applyBorder="1" applyAlignment="1">
      <alignment horizontal="right" vertical="top"/>
    </xf>
    <xf numFmtId="14" fontId="4" fillId="11" borderId="1" xfId="0" applyNumberFormat="1" applyFont="1" applyFill="1" applyBorder="1" applyAlignment="1">
      <alignment horizontal="right" vertical="top"/>
    </xf>
    <xf numFmtId="8" fontId="4" fillId="11" borderId="1" xfId="0" applyNumberFormat="1" applyFont="1" applyFill="1" applyBorder="1" applyAlignment="1">
      <alignment horizontal="right" vertical="top"/>
    </xf>
    <xf numFmtId="8" fontId="1" fillId="11" borderId="1" xfId="0" applyNumberFormat="1" applyFont="1" applyFill="1" applyBorder="1" applyAlignment="1">
      <alignment horizontal="right" vertical="top"/>
    </xf>
    <xf numFmtId="0" fontId="5" fillId="11" borderId="1" xfId="0" applyFont="1" applyFill="1" applyBorder="1" applyAlignment="1">
      <alignment vertical="top"/>
    </xf>
    <xf numFmtId="0" fontId="2" fillId="11" borderId="1" xfId="0" applyFont="1" applyFill="1" applyBorder="1" applyAlignment="1">
      <alignment horizontal="left" vertical="top"/>
    </xf>
    <xf numFmtId="0" fontId="1" fillId="11" borderId="1" xfId="0" applyFont="1" applyFill="1" applyBorder="1" applyAlignment="1">
      <alignment horizontal="right" vertical="top"/>
    </xf>
    <xf numFmtId="14" fontId="1" fillId="11" borderId="1" xfId="0" applyNumberFormat="1" applyFont="1" applyFill="1" applyBorder="1" applyAlignment="1">
      <alignment horizontal="right" vertical="top"/>
    </xf>
    <xf numFmtId="0" fontId="2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right" vertical="top"/>
    </xf>
    <xf numFmtId="14" fontId="1" fillId="5" borderId="1" xfId="0" applyNumberFormat="1" applyFont="1" applyFill="1" applyBorder="1" applyAlignment="1">
      <alignment horizontal="right" vertical="top"/>
    </xf>
    <xf numFmtId="8" fontId="1" fillId="5" borderId="1" xfId="0" applyNumberFormat="1" applyFont="1" applyFill="1" applyBorder="1" applyAlignment="1">
      <alignment horizontal="right" vertical="top"/>
    </xf>
    <xf numFmtId="0" fontId="5" fillId="5" borderId="1" xfId="0" applyFont="1" applyFill="1" applyBorder="1" applyAlignment="1">
      <alignment vertical="top"/>
    </xf>
    <xf numFmtId="0" fontId="3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right" vertical="top" wrapText="1"/>
    </xf>
    <xf numFmtId="14" fontId="4" fillId="5" borderId="1" xfId="0" applyNumberFormat="1" applyFont="1" applyFill="1" applyBorder="1" applyAlignment="1">
      <alignment horizontal="right" vertical="top"/>
    </xf>
    <xf numFmtId="3" fontId="4" fillId="5" borderId="1" xfId="0" applyNumberFormat="1" applyFont="1" applyFill="1" applyBorder="1" applyAlignment="1">
      <alignment horizontal="right" vertical="top"/>
    </xf>
    <xf numFmtId="8" fontId="4" fillId="5" borderId="1" xfId="0" applyNumberFormat="1" applyFont="1" applyFill="1" applyBorder="1" applyAlignment="1">
      <alignment horizontal="right" vertical="top"/>
    </xf>
    <xf numFmtId="0" fontId="10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 applyAlignment="1">
      <alignment horizontal="centerContinuous"/>
    </xf>
    <xf numFmtId="8" fontId="4" fillId="4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right"/>
    </xf>
    <xf numFmtId="8" fontId="1" fillId="10" borderId="1" xfId="0" applyNumberFormat="1" applyFont="1" applyFill="1" applyBorder="1" applyAlignment="1">
      <alignment horizontal="right"/>
    </xf>
    <xf numFmtId="0" fontId="5" fillId="10" borderId="1" xfId="0" applyFont="1" applyFill="1" applyBorder="1"/>
    <xf numFmtId="0" fontId="11" fillId="3" borderId="1" xfId="0" applyFont="1" applyFill="1" applyBorder="1" applyAlignment="1">
      <alignment horizontal="left"/>
    </xf>
    <xf numFmtId="164" fontId="12" fillId="3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164" fontId="12" fillId="3" borderId="1" xfId="0" applyNumberFormat="1" applyFont="1" applyFill="1" applyBorder="1"/>
    <xf numFmtId="8" fontId="12" fillId="3" borderId="1" xfId="0" applyNumberFormat="1" applyFont="1" applyFill="1" applyBorder="1" applyAlignment="1">
      <alignment horizontal="right"/>
    </xf>
    <xf numFmtId="0" fontId="12" fillId="3" borderId="1" xfId="0" applyFont="1" applyFill="1" applyBorder="1"/>
    <xf numFmtId="0" fontId="12" fillId="3" borderId="3" xfId="0" applyFont="1" applyFill="1" applyBorder="1" applyAlignment="1">
      <alignment horizontal="right"/>
    </xf>
    <xf numFmtId="0" fontId="1" fillId="0" borderId="0" xfId="0" applyFont="1" applyFill="1"/>
    <xf numFmtId="0" fontId="13" fillId="0" borderId="0" xfId="0" applyFont="1" applyFill="1"/>
    <xf numFmtId="14" fontId="1" fillId="10" borderId="1" xfId="0" applyNumberFormat="1" applyFont="1" applyFill="1" applyBorder="1" applyAlignment="1">
      <alignment horizontal="right"/>
    </xf>
    <xf numFmtId="0" fontId="0" fillId="10" borderId="0" xfId="0" applyFill="1"/>
    <xf numFmtId="0" fontId="0" fillId="0" borderId="0" xfId="0" applyAlignment="1">
      <alignment horizontal="left"/>
    </xf>
    <xf numFmtId="0" fontId="0" fillId="11" borderId="0" xfId="0" applyFill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4" borderId="0" xfId="0" applyFill="1"/>
    <xf numFmtId="0" fontId="0" fillId="7" borderId="0" xfId="0" applyFill="1"/>
    <xf numFmtId="0" fontId="0" fillId="8" borderId="0" xfId="0" applyFill="1"/>
    <xf numFmtId="165" fontId="0" fillId="0" borderId="0" xfId="0" applyNumberFormat="1"/>
    <xf numFmtId="0" fontId="1" fillId="6" borderId="1" xfId="0" applyFont="1" applyFill="1" applyBorder="1" applyAlignment="1">
      <alignment horizontal="right" vertical="top"/>
    </xf>
    <xf numFmtId="14" fontId="1" fillId="6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/>
    </xf>
    <xf numFmtId="8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0" fillId="0" borderId="0" xfId="0" applyFont="1" applyFill="1"/>
    <xf numFmtId="0" fontId="2" fillId="0" borderId="1" xfId="0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right"/>
    </xf>
    <xf numFmtId="8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14" fillId="0" borderId="0" xfId="0" applyFont="1" applyFill="1"/>
    <xf numFmtId="0" fontId="2" fillId="0" borderId="1" xfId="0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horizontal="right"/>
    </xf>
    <xf numFmtId="14" fontId="2" fillId="0" borderId="1" xfId="0" applyNumberFormat="1" applyFont="1" applyFill="1" applyBorder="1"/>
    <xf numFmtId="14" fontId="2" fillId="0" borderId="1" xfId="0" applyNumberFormat="1" applyFont="1" applyFill="1" applyBorder="1" applyAlignment="1">
      <alignment horizontal="right" vertical="top"/>
    </xf>
    <xf numFmtId="3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8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/>
    </xf>
    <xf numFmtId="0" fontId="14" fillId="0" borderId="0" xfId="0" applyFont="1" applyFill="1" applyAlignment="1">
      <alignment vertical="top"/>
    </xf>
  </cellXfs>
  <cellStyles count="1"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rgb="FF00B05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2" formatCode="&quot;$&quot;#,##0.00_);[Red]\(&quot;$&quot;#,##0.00\)"/>
      <fill>
        <patternFill patternType="solid">
          <fgColor indexed="64"/>
          <bgColor rgb="FF92D05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5" tint="-0.2499465926084170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62" displayName="Table62" ref="A4:J276" totalsRowCount="1" headerRowDxfId="23" dataDxfId="22" totalsRowDxfId="21" totalsRowBorderDxfId="20">
  <autoFilter ref="A4:J275"/>
  <sortState ref="A150:J167">
    <sortCondition ref="A4:A264"/>
  </sortState>
  <tableColumns count="10">
    <tableColumn id="1" name="Project Name" dataDxfId="19" totalsRowDxfId="9"/>
    <tableColumn id="2" name="District" dataDxfId="18" totalsRowDxfId="8"/>
    <tableColumn id="14" name="Title" dataDxfId="17" totalsRowDxfId="7"/>
    <tableColumn id="17" name="Date Sent" dataDxfId="16" totalsRowDxfId="6"/>
    <tableColumn id="3" name="Department" dataDxfId="15" totalsRowDxfId="5"/>
    <tableColumn id="18" name="Funds" dataDxfId="14" totalsRowDxfId="4"/>
    <tableColumn id="19" name="Max Spend" totalsRowFunction="custom" dataDxfId="10" totalsRowDxfId="3">
      <totalsRowFormula>+G29+G49+G65+G95+G113+G140+G175+G189+G210+G231+G275</totalsRowFormula>
    </tableColumn>
    <tableColumn id="5" name="YTD Expenses" totalsRowFunction="custom" dataDxfId="13" totalsRowDxfId="2">
      <totalsRowFormula>+H29+H49+H65+H95+H113+H140+H175+H189+H210+H231+H275</totalsRowFormula>
    </tableColumn>
    <tableColumn id="4" name="Status" dataDxfId="12" totalsRowDxfId="1"/>
    <tableColumn id="6" name="WBS" dataDxfId="1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6"/>
  <sheetViews>
    <sheetView tabSelected="1" workbookViewId="0"/>
  </sheetViews>
  <sheetFormatPr defaultRowHeight="15" x14ac:dyDescent="0.25"/>
  <cols>
    <col min="2" max="2" width="0" hidden="1" customWidth="1"/>
    <col min="3" max="3" width="82.5703125" customWidth="1"/>
    <col min="4" max="4" width="11.85546875" bestFit="1" customWidth="1"/>
    <col min="7" max="7" width="14.5703125" bestFit="1" customWidth="1"/>
    <col min="8" max="8" width="15.5703125" bestFit="1" customWidth="1"/>
    <col min="9" max="9" width="11" customWidth="1"/>
    <col min="10" max="10" width="22.28515625" bestFit="1" customWidth="1"/>
  </cols>
  <sheetData>
    <row r="1" spans="1:10" s="3" customFormat="1" ht="28.5" x14ac:dyDescent="0.45">
      <c r="A1" s="136" t="s">
        <v>682</v>
      </c>
      <c r="B1" s="137"/>
      <c r="C1" s="137"/>
      <c r="D1" s="137"/>
      <c r="E1" s="137"/>
      <c r="F1" s="137"/>
      <c r="G1" s="137"/>
      <c r="H1" s="137"/>
      <c r="I1" s="137"/>
      <c r="J1" s="138"/>
    </row>
    <row r="2" spans="1:10" s="3" customFormat="1" x14ac:dyDescent="0.25">
      <c r="C2" s="1"/>
      <c r="J2" s="72"/>
    </row>
    <row r="3" spans="1:10" s="3" customFormat="1" x14ac:dyDescent="0.25">
      <c r="C3" s="1"/>
      <c r="J3" s="72"/>
    </row>
    <row r="4" spans="1:10" s="3" customFormat="1" x14ac:dyDescent="0.25">
      <c r="A4" s="2" t="s">
        <v>0</v>
      </c>
      <c r="B4" s="2" t="s">
        <v>16</v>
      </c>
      <c r="C4" s="2" t="s">
        <v>12</v>
      </c>
      <c r="D4" s="2" t="s">
        <v>7</v>
      </c>
      <c r="E4" s="2" t="s">
        <v>5</v>
      </c>
      <c r="F4" s="2" t="s">
        <v>4</v>
      </c>
      <c r="G4" s="2" t="s">
        <v>6</v>
      </c>
      <c r="H4" s="2" t="s">
        <v>534</v>
      </c>
      <c r="I4" s="2" t="s">
        <v>33</v>
      </c>
      <c r="J4" s="2" t="s">
        <v>544</v>
      </c>
    </row>
    <row r="5" spans="1:10" s="3" customFormat="1" x14ac:dyDescent="0.25">
      <c r="A5" s="82" t="s">
        <v>93</v>
      </c>
      <c r="B5" s="25" t="s">
        <v>94</v>
      </c>
      <c r="C5" s="26" t="s">
        <v>95</v>
      </c>
      <c r="D5" s="27">
        <v>41978</v>
      </c>
      <c r="E5" s="33" t="s">
        <v>78</v>
      </c>
      <c r="F5" s="26" t="s">
        <v>9</v>
      </c>
      <c r="G5" s="34">
        <v>150547.69</v>
      </c>
      <c r="H5" s="34">
        <v>150547.69</v>
      </c>
      <c r="I5" s="34" t="s">
        <v>66</v>
      </c>
      <c r="J5" s="83" t="s">
        <v>555</v>
      </c>
    </row>
    <row r="6" spans="1:10" s="3" customFormat="1" x14ac:dyDescent="0.25">
      <c r="A6" s="24" t="s">
        <v>96</v>
      </c>
      <c r="B6" s="25" t="s">
        <v>94</v>
      </c>
      <c r="C6" s="26" t="s">
        <v>97</v>
      </c>
      <c r="D6" s="27">
        <v>41978</v>
      </c>
      <c r="E6" s="33" t="s">
        <v>78</v>
      </c>
      <c r="F6" s="26" t="s">
        <v>9</v>
      </c>
      <c r="G6" s="34">
        <v>49352.06</v>
      </c>
      <c r="H6" s="34">
        <v>49352.06</v>
      </c>
      <c r="I6" s="34" t="s">
        <v>66</v>
      </c>
      <c r="J6" s="84" t="s">
        <v>556</v>
      </c>
    </row>
    <row r="7" spans="1:10" s="3" customFormat="1" x14ac:dyDescent="0.25">
      <c r="A7" s="82" t="s">
        <v>498</v>
      </c>
      <c r="B7" s="30" t="s">
        <v>94</v>
      </c>
      <c r="C7" s="31" t="s">
        <v>499</v>
      </c>
      <c r="D7" s="32">
        <v>41978</v>
      </c>
      <c r="E7" s="33" t="s">
        <v>500</v>
      </c>
      <c r="F7" s="31" t="s">
        <v>9</v>
      </c>
      <c r="G7" s="34">
        <v>4706.57</v>
      </c>
      <c r="H7" s="34">
        <v>4706.57</v>
      </c>
      <c r="I7" s="34" t="s">
        <v>66</v>
      </c>
      <c r="J7" s="84" t="s">
        <v>662</v>
      </c>
    </row>
    <row r="8" spans="1:10" s="3" customFormat="1" x14ac:dyDescent="0.25">
      <c r="A8" s="13" t="s">
        <v>194</v>
      </c>
      <c r="B8" s="14" t="s">
        <v>94</v>
      </c>
      <c r="C8" s="15" t="s">
        <v>195</v>
      </c>
      <c r="D8" s="16">
        <v>41978</v>
      </c>
      <c r="E8" s="22" t="s">
        <v>11</v>
      </c>
      <c r="F8" s="15" t="s">
        <v>10</v>
      </c>
      <c r="G8" s="23">
        <v>15000</v>
      </c>
      <c r="H8" s="23">
        <v>0</v>
      </c>
      <c r="I8" s="23" t="s">
        <v>65</v>
      </c>
      <c r="J8" s="87"/>
    </row>
    <row r="9" spans="1:10" s="3" customFormat="1" x14ac:dyDescent="0.25">
      <c r="A9" s="24" t="s">
        <v>98</v>
      </c>
      <c r="B9" s="25" t="s">
        <v>94</v>
      </c>
      <c r="C9" s="26" t="s">
        <v>99</v>
      </c>
      <c r="D9" s="27">
        <v>42013</v>
      </c>
      <c r="E9" s="33" t="s">
        <v>68</v>
      </c>
      <c r="F9" s="26" t="s">
        <v>9</v>
      </c>
      <c r="G9" s="34">
        <f>Table62[[#This Row],[YTD Expenses]]</f>
        <v>40298.339999999997</v>
      </c>
      <c r="H9" s="34">
        <v>40298.339999999997</v>
      </c>
      <c r="I9" s="34" t="s">
        <v>66</v>
      </c>
      <c r="J9" s="84" t="s">
        <v>558</v>
      </c>
    </row>
    <row r="10" spans="1:10" s="3" customFormat="1" x14ac:dyDescent="0.25">
      <c r="A10" s="24" t="s">
        <v>100</v>
      </c>
      <c r="B10" s="25" t="s">
        <v>94</v>
      </c>
      <c r="C10" s="26" t="s">
        <v>101</v>
      </c>
      <c r="D10" s="27">
        <v>42013</v>
      </c>
      <c r="E10" s="33" t="s">
        <v>102</v>
      </c>
      <c r="F10" s="26" t="s">
        <v>9</v>
      </c>
      <c r="G10" s="34">
        <f>Table62[[#This Row],[YTD Expenses]]</f>
        <v>9441.49</v>
      </c>
      <c r="H10" s="34">
        <v>9441.49</v>
      </c>
      <c r="I10" s="34" t="s">
        <v>66</v>
      </c>
      <c r="J10" s="84" t="s">
        <v>552</v>
      </c>
    </row>
    <row r="11" spans="1:10" s="3" customFormat="1" x14ac:dyDescent="0.25">
      <c r="A11" s="24" t="s">
        <v>103</v>
      </c>
      <c r="B11" s="25" t="s">
        <v>94</v>
      </c>
      <c r="C11" s="26" t="s">
        <v>104</v>
      </c>
      <c r="D11" s="27">
        <v>42013</v>
      </c>
      <c r="E11" s="28" t="s">
        <v>105</v>
      </c>
      <c r="F11" s="26" t="s">
        <v>9</v>
      </c>
      <c r="G11" s="29">
        <f>Table62[[#This Row],[YTD Expenses]]</f>
        <v>9011.84</v>
      </c>
      <c r="H11" s="29">
        <f>6004.4+3007.44</f>
        <v>9011.84</v>
      </c>
      <c r="I11" s="34" t="s">
        <v>66</v>
      </c>
      <c r="J11" s="84" t="s">
        <v>554</v>
      </c>
    </row>
    <row r="12" spans="1:10" s="3" customFormat="1" x14ac:dyDescent="0.25">
      <c r="A12" s="24" t="s">
        <v>106</v>
      </c>
      <c r="B12" s="25" t="s">
        <v>94</v>
      </c>
      <c r="C12" s="26" t="s">
        <v>107</v>
      </c>
      <c r="D12" s="27">
        <v>42013</v>
      </c>
      <c r="E12" s="28" t="s">
        <v>105</v>
      </c>
      <c r="F12" s="26" t="s">
        <v>9</v>
      </c>
      <c r="G12" s="29">
        <f>Table62[[#This Row],[YTD Expenses]]</f>
        <v>2033.99</v>
      </c>
      <c r="H12" s="29">
        <v>2033.99</v>
      </c>
      <c r="I12" s="34" t="s">
        <v>66</v>
      </c>
      <c r="J12" s="84" t="s">
        <v>553</v>
      </c>
    </row>
    <row r="13" spans="1:10" s="3" customFormat="1" x14ac:dyDescent="0.25">
      <c r="A13" s="24" t="s">
        <v>108</v>
      </c>
      <c r="B13" s="25" t="s">
        <v>94</v>
      </c>
      <c r="C13" s="26" t="s">
        <v>109</v>
      </c>
      <c r="D13" s="27">
        <v>42013</v>
      </c>
      <c r="E13" s="28" t="s">
        <v>8</v>
      </c>
      <c r="F13" s="26" t="s">
        <v>9</v>
      </c>
      <c r="G13" s="29">
        <f>Table62[[#This Row],[YTD Expenses]]</f>
        <v>9801</v>
      </c>
      <c r="H13" s="29">
        <v>9801</v>
      </c>
      <c r="I13" s="29" t="s">
        <v>66</v>
      </c>
      <c r="J13" s="84" t="s">
        <v>550</v>
      </c>
    </row>
    <row r="14" spans="1:10" s="3" customFormat="1" x14ac:dyDescent="0.25">
      <c r="A14" s="24" t="s">
        <v>110</v>
      </c>
      <c r="B14" s="25" t="s">
        <v>94</v>
      </c>
      <c r="C14" s="26" t="s">
        <v>111</v>
      </c>
      <c r="D14" s="27">
        <v>42013</v>
      </c>
      <c r="E14" s="28" t="s">
        <v>78</v>
      </c>
      <c r="F14" s="26" t="s">
        <v>9</v>
      </c>
      <c r="G14" s="29">
        <f>Table62[[#This Row],[YTD Expenses]]</f>
        <v>25267.54</v>
      </c>
      <c r="H14" s="29">
        <v>25267.54</v>
      </c>
      <c r="I14" s="34" t="s">
        <v>66</v>
      </c>
      <c r="J14" s="84" t="s">
        <v>557</v>
      </c>
    </row>
    <row r="15" spans="1:10" s="3" customFormat="1" x14ac:dyDescent="0.25">
      <c r="A15" s="24" t="s">
        <v>196</v>
      </c>
      <c r="B15" s="25" t="s">
        <v>94</v>
      </c>
      <c r="C15" s="26" t="s">
        <v>58</v>
      </c>
      <c r="D15" s="27">
        <v>42038</v>
      </c>
      <c r="E15" s="28" t="s">
        <v>11</v>
      </c>
      <c r="F15" s="26" t="s">
        <v>9</v>
      </c>
      <c r="G15" s="29">
        <f>Table62[[#This Row],[YTD Expenses]]</f>
        <v>2110.6799999999998</v>
      </c>
      <c r="H15" s="29">
        <v>2110.6799999999998</v>
      </c>
      <c r="I15" s="34" t="s">
        <v>66</v>
      </c>
      <c r="J15" s="84" t="s">
        <v>666</v>
      </c>
    </row>
    <row r="16" spans="1:10" s="3" customFormat="1" x14ac:dyDescent="0.25">
      <c r="A16" s="24" t="s">
        <v>197</v>
      </c>
      <c r="B16" s="25" t="s">
        <v>94</v>
      </c>
      <c r="C16" s="26" t="s">
        <v>58</v>
      </c>
      <c r="D16" s="27">
        <v>42052</v>
      </c>
      <c r="E16" s="28" t="s">
        <v>11</v>
      </c>
      <c r="F16" s="26" t="s">
        <v>9</v>
      </c>
      <c r="G16" s="29">
        <f>Table62[[#This Row],[YTD Expenses]]</f>
        <v>324.72000000000003</v>
      </c>
      <c r="H16" s="29">
        <v>324.72000000000003</v>
      </c>
      <c r="I16" s="34" t="s">
        <v>66</v>
      </c>
      <c r="J16" s="84" t="s">
        <v>666</v>
      </c>
    </row>
    <row r="17" spans="1:10" s="3" customFormat="1" x14ac:dyDescent="0.25">
      <c r="A17" s="24" t="s">
        <v>198</v>
      </c>
      <c r="B17" s="25" t="s">
        <v>94</v>
      </c>
      <c r="C17" s="26" t="s">
        <v>199</v>
      </c>
      <c r="D17" s="27">
        <v>42052</v>
      </c>
      <c r="E17" s="28" t="s">
        <v>8</v>
      </c>
      <c r="F17" s="26" t="s">
        <v>9</v>
      </c>
      <c r="G17" s="29">
        <f>Table62[[#This Row],[YTD Expenses]]</f>
        <v>20864.34</v>
      </c>
      <c r="H17" s="29">
        <v>20864.34</v>
      </c>
      <c r="I17" s="34" t="s">
        <v>66</v>
      </c>
      <c r="J17" s="84" t="s">
        <v>551</v>
      </c>
    </row>
    <row r="18" spans="1:10" s="3" customFormat="1" x14ac:dyDescent="0.25">
      <c r="A18" s="24" t="s">
        <v>200</v>
      </c>
      <c r="B18" s="25" t="s">
        <v>94</v>
      </c>
      <c r="C18" s="26" t="s">
        <v>154</v>
      </c>
      <c r="D18" s="27">
        <v>42052</v>
      </c>
      <c r="E18" s="28" t="s">
        <v>105</v>
      </c>
      <c r="F18" s="26" t="s">
        <v>9</v>
      </c>
      <c r="G18" s="29">
        <f>Table62[[#This Row],[YTD Expenses]]</f>
        <v>25000</v>
      </c>
      <c r="H18" s="29">
        <v>25000</v>
      </c>
      <c r="I18" s="29" t="s">
        <v>66</v>
      </c>
      <c r="J18" s="84" t="s">
        <v>561</v>
      </c>
    </row>
    <row r="19" spans="1:10" s="3" customFormat="1" x14ac:dyDescent="0.25">
      <c r="A19" s="24" t="s">
        <v>201</v>
      </c>
      <c r="B19" s="25" t="s">
        <v>94</v>
      </c>
      <c r="C19" s="26" t="s">
        <v>202</v>
      </c>
      <c r="D19" s="27">
        <v>42062</v>
      </c>
      <c r="E19" s="28" t="s">
        <v>78</v>
      </c>
      <c r="F19" s="26" t="s">
        <v>9</v>
      </c>
      <c r="G19" s="29">
        <f>Table62[[#This Row],[YTD Expenses]]</f>
        <v>42463.29</v>
      </c>
      <c r="H19" s="29">
        <v>42463.29</v>
      </c>
      <c r="I19" s="34" t="s">
        <v>66</v>
      </c>
      <c r="J19" s="84" t="s">
        <v>559</v>
      </c>
    </row>
    <row r="20" spans="1:10" s="3" customFormat="1" x14ac:dyDescent="0.25">
      <c r="A20" s="24" t="s">
        <v>203</v>
      </c>
      <c r="B20" s="25" t="s">
        <v>94</v>
      </c>
      <c r="C20" s="26" t="s">
        <v>58</v>
      </c>
      <c r="D20" s="27">
        <v>42066</v>
      </c>
      <c r="E20" s="28" t="s">
        <v>11</v>
      </c>
      <c r="F20" s="26" t="s">
        <v>9</v>
      </c>
      <c r="G20" s="29">
        <f>Table62[[#This Row],[YTD Expenses]]</f>
        <v>478.08</v>
      </c>
      <c r="H20" s="29">
        <v>478.08</v>
      </c>
      <c r="I20" s="34" t="s">
        <v>66</v>
      </c>
      <c r="J20" s="84" t="s">
        <v>666</v>
      </c>
    </row>
    <row r="21" spans="1:10" s="3" customFormat="1" x14ac:dyDescent="0.25">
      <c r="A21" s="24" t="s">
        <v>204</v>
      </c>
      <c r="B21" s="25" t="s">
        <v>94</v>
      </c>
      <c r="C21" s="26" t="s">
        <v>58</v>
      </c>
      <c r="D21" s="27">
        <v>42066</v>
      </c>
      <c r="E21" s="28" t="s">
        <v>11</v>
      </c>
      <c r="F21" s="26" t="s">
        <v>9</v>
      </c>
      <c r="G21" s="29">
        <f>Table62[[#This Row],[YTD Expenses]]</f>
        <v>162.36000000000001</v>
      </c>
      <c r="H21" s="29">
        <v>162.36000000000001</v>
      </c>
      <c r="I21" s="34" t="s">
        <v>66</v>
      </c>
      <c r="J21" s="84" t="s">
        <v>666</v>
      </c>
    </row>
    <row r="22" spans="1:10" s="3" customFormat="1" x14ac:dyDescent="0.25">
      <c r="A22" s="24" t="s">
        <v>205</v>
      </c>
      <c r="B22" s="25" t="s">
        <v>94</v>
      </c>
      <c r="C22" s="26" t="s">
        <v>58</v>
      </c>
      <c r="D22" s="27">
        <v>42066</v>
      </c>
      <c r="E22" s="28" t="s">
        <v>11</v>
      </c>
      <c r="F22" s="26" t="s">
        <v>9</v>
      </c>
      <c r="G22" s="29">
        <f>Table62[[#This Row],[YTD Expenses]]</f>
        <v>324.72000000000003</v>
      </c>
      <c r="H22" s="29">
        <v>324.72000000000003</v>
      </c>
      <c r="I22" s="34" t="s">
        <v>66</v>
      </c>
      <c r="J22" s="84" t="s">
        <v>666</v>
      </c>
    </row>
    <row r="23" spans="1:10" s="3" customFormat="1" x14ac:dyDescent="0.25">
      <c r="A23" s="24" t="s">
        <v>206</v>
      </c>
      <c r="B23" s="25" t="s">
        <v>94</v>
      </c>
      <c r="C23" s="26" t="s">
        <v>58</v>
      </c>
      <c r="D23" s="27">
        <v>42066</v>
      </c>
      <c r="E23" s="28" t="s">
        <v>11</v>
      </c>
      <c r="F23" s="26" t="s">
        <v>9</v>
      </c>
      <c r="G23" s="29">
        <f>Table62[[#This Row],[YTD Expenses]]</f>
        <v>162.36000000000001</v>
      </c>
      <c r="H23" s="29">
        <v>162.36000000000001</v>
      </c>
      <c r="I23" s="34" t="s">
        <v>66</v>
      </c>
      <c r="J23" s="84" t="s">
        <v>666</v>
      </c>
    </row>
    <row r="24" spans="1:10" s="3" customFormat="1" x14ac:dyDescent="0.25">
      <c r="A24" s="13" t="s">
        <v>207</v>
      </c>
      <c r="B24" s="14" t="s">
        <v>94</v>
      </c>
      <c r="C24" s="15" t="s">
        <v>208</v>
      </c>
      <c r="D24" s="16">
        <v>42076</v>
      </c>
      <c r="E24" s="22" t="s">
        <v>11</v>
      </c>
      <c r="F24" s="15" t="s">
        <v>10</v>
      </c>
      <c r="G24" s="23">
        <v>45000</v>
      </c>
      <c r="H24" s="23">
        <v>0</v>
      </c>
      <c r="I24" s="23" t="s">
        <v>65</v>
      </c>
      <c r="J24" s="87"/>
    </row>
    <row r="25" spans="1:10" s="3" customFormat="1" x14ac:dyDescent="0.25">
      <c r="A25" s="13" t="s">
        <v>209</v>
      </c>
      <c r="B25" s="14" t="s">
        <v>94</v>
      </c>
      <c r="C25" s="15" t="s">
        <v>210</v>
      </c>
      <c r="D25" s="16">
        <v>42076</v>
      </c>
      <c r="E25" s="22" t="s">
        <v>11</v>
      </c>
      <c r="F25" s="15" t="s">
        <v>10</v>
      </c>
      <c r="G25" s="23">
        <v>485454</v>
      </c>
      <c r="H25" s="23">
        <v>0</v>
      </c>
      <c r="I25" s="23" t="s">
        <v>65</v>
      </c>
      <c r="J25" s="87"/>
    </row>
    <row r="26" spans="1:10" s="3" customFormat="1" x14ac:dyDescent="0.25">
      <c r="A26" s="24" t="s">
        <v>211</v>
      </c>
      <c r="B26" s="25" t="s">
        <v>94</v>
      </c>
      <c r="C26" s="26" t="s">
        <v>58</v>
      </c>
      <c r="D26" s="27">
        <v>42093</v>
      </c>
      <c r="E26" s="28" t="s">
        <v>11</v>
      </c>
      <c r="F26" s="26" t="s">
        <v>9</v>
      </c>
      <c r="G26" s="29">
        <v>324.72000000000003</v>
      </c>
      <c r="H26" s="29">
        <v>324.72000000000003</v>
      </c>
      <c r="I26" s="34" t="s">
        <v>66</v>
      </c>
      <c r="J26" s="84" t="s">
        <v>666</v>
      </c>
    </row>
    <row r="27" spans="1:10" s="3" customFormat="1" x14ac:dyDescent="0.25">
      <c r="A27" s="24" t="s">
        <v>212</v>
      </c>
      <c r="B27" s="25" t="s">
        <v>94</v>
      </c>
      <c r="C27" s="26" t="s">
        <v>58</v>
      </c>
      <c r="D27" s="27">
        <v>42093</v>
      </c>
      <c r="E27" s="28" t="s">
        <v>11</v>
      </c>
      <c r="F27" s="26" t="s">
        <v>9</v>
      </c>
      <c r="G27" s="29">
        <v>162.36000000000001</v>
      </c>
      <c r="H27" s="29">
        <v>162.36000000000001</v>
      </c>
      <c r="I27" s="34" t="s">
        <v>66</v>
      </c>
      <c r="J27" s="84" t="s">
        <v>666</v>
      </c>
    </row>
    <row r="28" spans="1:10" s="3" customFormat="1" x14ac:dyDescent="0.25">
      <c r="A28" s="24" t="s">
        <v>213</v>
      </c>
      <c r="B28" s="25" t="s">
        <v>94</v>
      </c>
      <c r="C28" s="26" t="s">
        <v>214</v>
      </c>
      <c r="D28" s="27">
        <v>42097</v>
      </c>
      <c r="E28" s="28" t="s">
        <v>78</v>
      </c>
      <c r="F28" s="26" t="s">
        <v>9</v>
      </c>
      <c r="G28" s="29">
        <v>8500</v>
      </c>
      <c r="H28" s="29">
        <v>8500</v>
      </c>
      <c r="I28" s="34" t="s">
        <v>66</v>
      </c>
      <c r="J28" s="84" t="s">
        <v>560</v>
      </c>
    </row>
    <row r="29" spans="1:10" s="176" customFormat="1" x14ac:dyDescent="0.25">
      <c r="A29" s="166" t="s">
        <v>691</v>
      </c>
      <c r="B29" s="166"/>
      <c r="C29" s="172"/>
      <c r="D29" s="173"/>
      <c r="E29" s="178"/>
      <c r="F29" s="172"/>
      <c r="G29" s="174">
        <f>SUM(G5:G28)</f>
        <v>946792.14999999991</v>
      </c>
      <c r="H29" s="174">
        <f>SUM(H5:H28)</f>
        <v>401338.14999999985</v>
      </c>
      <c r="I29" s="174"/>
      <c r="J29" s="175"/>
    </row>
    <row r="30" spans="1:10" s="3" customFormat="1" x14ac:dyDescent="0.25">
      <c r="A30" s="24" t="s">
        <v>217</v>
      </c>
      <c r="B30" s="25" t="s">
        <v>112</v>
      </c>
      <c r="C30" s="26" t="s">
        <v>215</v>
      </c>
      <c r="D30" s="27" t="s">
        <v>216</v>
      </c>
      <c r="E30" s="28" t="s">
        <v>11</v>
      </c>
      <c r="F30" s="26" t="s">
        <v>9</v>
      </c>
      <c r="G30" s="29">
        <v>649.44000000000005</v>
      </c>
      <c r="H30" s="29">
        <v>649.44000000000005</v>
      </c>
      <c r="I30" s="34" t="s">
        <v>66</v>
      </c>
      <c r="J30" s="84" t="s">
        <v>575</v>
      </c>
    </row>
    <row r="31" spans="1:10" s="3" customFormat="1" x14ac:dyDescent="0.25">
      <c r="A31" s="24" t="s">
        <v>114</v>
      </c>
      <c r="B31" s="25" t="s">
        <v>112</v>
      </c>
      <c r="C31" s="26" t="s">
        <v>115</v>
      </c>
      <c r="D31" s="27">
        <v>42013</v>
      </c>
      <c r="E31" s="28" t="s">
        <v>8</v>
      </c>
      <c r="F31" s="26" t="s">
        <v>9</v>
      </c>
      <c r="G31" s="29">
        <f>Table62[[#This Row],[YTD Expenses]]</f>
        <v>540.4</v>
      </c>
      <c r="H31" s="29">
        <v>540.4</v>
      </c>
      <c r="I31" s="34" t="s">
        <v>66</v>
      </c>
      <c r="J31" s="84" t="s">
        <v>563</v>
      </c>
    </row>
    <row r="32" spans="1:10" s="3" customFormat="1" x14ac:dyDescent="0.25">
      <c r="A32" s="24" t="s">
        <v>116</v>
      </c>
      <c r="B32" s="25" t="s">
        <v>112</v>
      </c>
      <c r="C32" s="26" t="s">
        <v>117</v>
      </c>
      <c r="D32" s="27">
        <v>42013</v>
      </c>
      <c r="E32" s="28" t="s">
        <v>8</v>
      </c>
      <c r="F32" s="26" t="s">
        <v>9</v>
      </c>
      <c r="G32" s="29">
        <f>Table62[[#This Row],[YTD Expenses]]</f>
        <v>540.4</v>
      </c>
      <c r="H32" s="29">
        <v>540.4</v>
      </c>
      <c r="I32" s="34" t="s">
        <v>66</v>
      </c>
      <c r="J32" s="84" t="s">
        <v>564</v>
      </c>
    </row>
    <row r="33" spans="1:10" s="3" customFormat="1" x14ac:dyDescent="0.25">
      <c r="A33" s="13" t="s">
        <v>118</v>
      </c>
      <c r="B33" s="14" t="s">
        <v>112</v>
      </c>
      <c r="C33" s="15" t="s">
        <v>119</v>
      </c>
      <c r="D33" s="16">
        <v>42013</v>
      </c>
      <c r="E33" s="22" t="s">
        <v>102</v>
      </c>
      <c r="F33" s="15" t="s">
        <v>10</v>
      </c>
      <c r="G33" s="23">
        <v>50000</v>
      </c>
      <c r="H33" s="23">
        <v>0</v>
      </c>
      <c r="I33" s="23" t="s">
        <v>65</v>
      </c>
      <c r="J33" s="87"/>
    </row>
    <row r="34" spans="1:10" s="3" customFormat="1" x14ac:dyDescent="0.25">
      <c r="A34" s="4" t="s">
        <v>218</v>
      </c>
      <c r="B34" s="5" t="s">
        <v>112</v>
      </c>
      <c r="C34" s="6" t="s">
        <v>219</v>
      </c>
      <c r="D34" s="7">
        <v>42013</v>
      </c>
      <c r="E34" s="11" t="s">
        <v>8</v>
      </c>
      <c r="F34" s="6" t="s">
        <v>10</v>
      </c>
      <c r="G34" s="12">
        <v>445454</v>
      </c>
      <c r="H34" s="12">
        <v>0</v>
      </c>
      <c r="I34" s="139" t="s">
        <v>64</v>
      </c>
      <c r="J34" s="86"/>
    </row>
    <row r="35" spans="1:10" s="3" customFormat="1" x14ac:dyDescent="0.25">
      <c r="A35" s="64" t="s">
        <v>220</v>
      </c>
      <c r="B35" s="58" t="s">
        <v>112</v>
      </c>
      <c r="C35" s="59" t="s">
        <v>221</v>
      </c>
      <c r="D35" s="60">
        <v>42013</v>
      </c>
      <c r="E35" s="65" t="s">
        <v>11</v>
      </c>
      <c r="F35" s="59" t="s">
        <v>9</v>
      </c>
      <c r="G35" s="61">
        <f>Table62[[#This Row],[YTD Expenses]]</f>
        <v>53288.94</v>
      </c>
      <c r="H35" s="61">
        <v>53288.94</v>
      </c>
      <c r="I35" s="48" t="s">
        <v>66</v>
      </c>
      <c r="J35" s="88" t="s">
        <v>546</v>
      </c>
    </row>
    <row r="36" spans="1:10" s="3" customFormat="1" x14ac:dyDescent="0.25">
      <c r="A36" s="13" t="s">
        <v>222</v>
      </c>
      <c r="B36" s="14" t="s">
        <v>112</v>
      </c>
      <c r="C36" s="15" t="s">
        <v>223</v>
      </c>
      <c r="D36" s="16">
        <v>42013</v>
      </c>
      <c r="E36" s="22" t="s">
        <v>11</v>
      </c>
      <c r="F36" s="15" t="s">
        <v>10</v>
      </c>
      <c r="G36" s="23">
        <v>50000</v>
      </c>
      <c r="H36" s="23">
        <v>0</v>
      </c>
      <c r="I36" s="18" t="s">
        <v>65</v>
      </c>
      <c r="J36" s="87"/>
    </row>
    <row r="37" spans="1:10" s="72" customFormat="1" x14ac:dyDescent="0.25">
      <c r="A37" s="64" t="s">
        <v>224</v>
      </c>
      <c r="B37" s="58" t="s">
        <v>112</v>
      </c>
      <c r="C37" s="59" t="s">
        <v>225</v>
      </c>
      <c r="D37" s="60">
        <v>42013</v>
      </c>
      <c r="E37" s="65" t="s">
        <v>68</v>
      </c>
      <c r="F37" s="59" t="s">
        <v>9</v>
      </c>
      <c r="G37" s="61">
        <v>50000</v>
      </c>
      <c r="H37" s="61">
        <v>0</v>
      </c>
      <c r="I37" s="61" t="s">
        <v>65</v>
      </c>
      <c r="J37" s="88" t="s">
        <v>569</v>
      </c>
    </row>
    <row r="38" spans="1:10" s="3" customFormat="1" x14ac:dyDescent="0.25">
      <c r="A38" s="24" t="s">
        <v>226</v>
      </c>
      <c r="B38" s="25" t="s">
        <v>112</v>
      </c>
      <c r="C38" s="31" t="s">
        <v>533</v>
      </c>
      <c r="D38" s="27">
        <v>42013</v>
      </c>
      <c r="E38" s="28" t="s">
        <v>105</v>
      </c>
      <c r="F38" s="26" t="s">
        <v>9</v>
      </c>
      <c r="G38" s="29">
        <f>Table62[[#This Row],[YTD Expenses]]</f>
        <v>74997.850000000006</v>
      </c>
      <c r="H38" s="29">
        <v>74997.850000000006</v>
      </c>
      <c r="I38" s="34" t="s">
        <v>66</v>
      </c>
      <c r="J38" s="84" t="s">
        <v>567</v>
      </c>
    </row>
    <row r="39" spans="1:10" s="72" customFormat="1" x14ac:dyDescent="0.25">
      <c r="A39" s="24" t="s">
        <v>120</v>
      </c>
      <c r="B39" s="25" t="s">
        <v>112</v>
      </c>
      <c r="C39" s="26" t="s">
        <v>121</v>
      </c>
      <c r="D39" s="27">
        <v>42013</v>
      </c>
      <c r="E39" s="28" t="s">
        <v>8</v>
      </c>
      <c r="F39" s="26" t="s">
        <v>9</v>
      </c>
      <c r="G39" s="29">
        <f>Table62[[#This Row],[YTD Expenses]]</f>
        <v>540.4</v>
      </c>
      <c r="H39" s="29">
        <v>540.4</v>
      </c>
      <c r="I39" s="34" t="s">
        <v>66</v>
      </c>
      <c r="J39" s="84" t="s">
        <v>565</v>
      </c>
    </row>
    <row r="40" spans="1:10" s="151" customFormat="1" x14ac:dyDescent="0.25">
      <c r="A40" s="82" t="s">
        <v>227</v>
      </c>
      <c r="B40" s="30" t="s">
        <v>112</v>
      </c>
      <c r="C40" s="31" t="s">
        <v>228</v>
      </c>
      <c r="D40" s="32">
        <v>42017</v>
      </c>
      <c r="E40" s="33" t="s">
        <v>229</v>
      </c>
      <c r="F40" s="31" t="s">
        <v>9</v>
      </c>
      <c r="G40" s="29">
        <f>Table62[[#This Row],[YTD Expenses]]</f>
        <v>70000</v>
      </c>
      <c r="H40" s="34">
        <v>70000</v>
      </c>
      <c r="I40" s="34" t="s">
        <v>66</v>
      </c>
      <c r="J40" s="63" t="s">
        <v>576</v>
      </c>
    </row>
    <row r="41" spans="1:10" s="3" customFormat="1" x14ac:dyDescent="0.25">
      <c r="A41" s="24" t="s">
        <v>230</v>
      </c>
      <c r="B41" s="25" t="s">
        <v>112</v>
      </c>
      <c r="C41" s="26" t="s">
        <v>154</v>
      </c>
      <c r="D41" s="27">
        <v>42018</v>
      </c>
      <c r="E41" s="28" t="s">
        <v>105</v>
      </c>
      <c r="F41" s="26" t="s">
        <v>9</v>
      </c>
      <c r="G41" s="29">
        <f>Table62[[#This Row],[YTD Expenses]]</f>
        <v>45000</v>
      </c>
      <c r="H41" s="29">
        <v>45000</v>
      </c>
      <c r="I41" s="29" t="s">
        <v>66</v>
      </c>
      <c r="J41" s="84" t="s">
        <v>566</v>
      </c>
    </row>
    <row r="42" spans="1:10" s="3" customFormat="1" x14ac:dyDescent="0.25">
      <c r="A42" s="24" t="s">
        <v>231</v>
      </c>
      <c r="B42" s="25" t="s">
        <v>112</v>
      </c>
      <c r="C42" s="26" t="s">
        <v>113</v>
      </c>
      <c r="D42" s="27">
        <v>42041</v>
      </c>
      <c r="E42" s="28" t="s">
        <v>105</v>
      </c>
      <c r="F42" s="26" t="s">
        <v>9</v>
      </c>
      <c r="G42" s="29">
        <f>Table62[[#This Row],[YTD Expenses]]</f>
        <v>12770.26</v>
      </c>
      <c r="H42" s="29">
        <v>12770.26</v>
      </c>
      <c r="I42" s="34" t="s">
        <v>66</v>
      </c>
      <c r="J42" s="84" t="s">
        <v>562</v>
      </c>
    </row>
    <row r="43" spans="1:10" s="3" customFormat="1" x14ac:dyDescent="0.25">
      <c r="A43" s="24" t="s">
        <v>232</v>
      </c>
      <c r="B43" s="25" t="s">
        <v>112</v>
      </c>
      <c r="C43" s="26" t="s">
        <v>233</v>
      </c>
      <c r="D43" s="27">
        <v>42076</v>
      </c>
      <c r="E43" s="28" t="s">
        <v>234</v>
      </c>
      <c r="F43" s="26" t="s">
        <v>9</v>
      </c>
      <c r="G43" s="29">
        <f>Table62[[#This Row],[YTD Expenses]]</f>
        <v>1500</v>
      </c>
      <c r="H43" s="29">
        <v>1500</v>
      </c>
      <c r="I43" s="34" t="s">
        <v>66</v>
      </c>
      <c r="J43" s="84" t="s">
        <v>570</v>
      </c>
    </row>
    <row r="44" spans="1:10" s="72" customFormat="1" x14ac:dyDescent="0.25">
      <c r="A44" s="24" t="s">
        <v>235</v>
      </c>
      <c r="B44" s="25" t="s">
        <v>112</v>
      </c>
      <c r="C44" s="26" t="s">
        <v>236</v>
      </c>
      <c r="D44" s="27">
        <v>42081</v>
      </c>
      <c r="E44" s="28" t="s">
        <v>8</v>
      </c>
      <c r="F44" s="26" t="s">
        <v>9</v>
      </c>
      <c r="G44" s="29">
        <f>Table62[[#This Row],[YTD Expenses]]</f>
        <v>100786</v>
      </c>
      <c r="H44" s="29">
        <v>100786</v>
      </c>
      <c r="I44" s="34" t="s">
        <v>66</v>
      </c>
      <c r="J44" s="84" t="s">
        <v>574</v>
      </c>
    </row>
    <row r="45" spans="1:10" s="3" customFormat="1" x14ac:dyDescent="0.25">
      <c r="A45" s="24" t="s">
        <v>237</v>
      </c>
      <c r="B45" s="25" t="s">
        <v>112</v>
      </c>
      <c r="C45" s="26" t="s">
        <v>238</v>
      </c>
      <c r="D45" s="27">
        <v>42081</v>
      </c>
      <c r="E45" s="28" t="s">
        <v>8</v>
      </c>
      <c r="F45" s="26" t="s">
        <v>9</v>
      </c>
      <c r="G45" s="29">
        <f>Table62[[#This Row],[YTD Expenses]]</f>
        <v>3510.18</v>
      </c>
      <c r="H45" s="29">
        <v>3510.18</v>
      </c>
      <c r="I45" s="34" t="s">
        <v>66</v>
      </c>
      <c r="J45" s="84" t="s">
        <v>572</v>
      </c>
    </row>
    <row r="46" spans="1:10" s="101" customFormat="1" x14ac:dyDescent="0.25">
      <c r="A46" s="93" t="s">
        <v>239</v>
      </c>
      <c r="B46" s="94" t="s">
        <v>112</v>
      </c>
      <c r="C46" s="95" t="s">
        <v>240</v>
      </c>
      <c r="D46" s="96">
        <v>42081</v>
      </c>
      <c r="E46" s="97" t="s">
        <v>105</v>
      </c>
      <c r="F46" s="95" t="s">
        <v>9</v>
      </c>
      <c r="G46" s="29">
        <f>Table62[[#This Row],[YTD Expenses]]</f>
        <v>10023.200000000001</v>
      </c>
      <c r="H46" s="98">
        <v>10023.200000000001</v>
      </c>
      <c r="I46" s="99" t="s">
        <v>66</v>
      </c>
      <c r="J46" s="100" t="s">
        <v>568</v>
      </c>
    </row>
    <row r="47" spans="1:10" s="3" customFormat="1" x14ac:dyDescent="0.25">
      <c r="A47" s="24" t="s">
        <v>241</v>
      </c>
      <c r="B47" s="25" t="s">
        <v>112</v>
      </c>
      <c r="C47" s="26" t="s">
        <v>242</v>
      </c>
      <c r="D47" s="27">
        <v>42090</v>
      </c>
      <c r="E47" s="28" t="s">
        <v>125</v>
      </c>
      <c r="F47" s="26" t="s">
        <v>9</v>
      </c>
      <c r="G47" s="29">
        <f>Table62[[#This Row],[YTD Expenses]]</f>
        <v>1174</v>
      </c>
      <c r="H47" s="29">
        <v>1174</v>
      </c>
      <c r="I47" s="34" t="s">
        <v>66</v>
      </c>
      <c r="J47" s="84" t="s">
        <v>571</v>
      </c>
    </row>
    <row r="48" spans="1:10" s="101" customFormat="1" x14ac:dyDescent="0.25">
      <c r="A48" s="103" t="s">
        <v>243</v>
      </c>
      <c r="B48" s="104" t="s">
        <v>112</v>
      </c>
      <c r="C48" s="105" t="s">
        <v>244</v>
      </c>
      <c r="D48" s="106">
        <v>42100</v>
      </c>
      <c r="E48" s="107" t="s">
        <v>8</v>
      </c>
      <c r="F48" s="105" t="s">
        <v>9</v>
      </c>
      <c r="G48" s="108">
        <v>0</v>
      </c>
      <c r="H48" s="108">
        <v>0</v>
      </c>
      <c r="I48" s="109" t="s">
        <v>65</v>
      </c>
      <c r="J48" s="110" t="s">
        <v>573</v>
      </c>
    </row>
    <row r="49" spans="1:10" s="185" customFormat="1" x14ac:dyDescent="0.25">
      <c r="A49" s="166" t="s">
        <v>691</v>
      </c>
      <c r="B49" s="166"/>
      <c r="C49" s="172"/>
      <c r="D49" s="180"/>
      <c r="E49" s="181"/>
      <c r="F49" s="182"/>
      <c r="G49" s="174">
        <f>SUM(G30:G47)</f>
        <v>970775.07</v>
      </c>
      <c r="H49" s="174">
        <f>SUM(H30:H47)</f>
        <v>375321.07</v>
      </c>
      <c r="I49" s="183"/>
      <c r="J49" s="184"/>
    </row>
    <row r="50" spans="1:10" s="3" customFormat="1" x14ac:dyDescent="0.25">
      <c r="A50" s="35" t="s">
        <v>18</v>
      </c>
      <c r="B50" s="19" t="s">
        <v>19</v>
      </c>
      <c r="C50" s="17" t="s">
        <v>20</v>
      </c>
      <c r="D50" s="21">
        <v>41914</v>
      </c>
      <c r="E50" s="17" t="s">
        <v>11</v>
      </c>
      <c r="F50" s="18" t="s">
        <v>10</v>
      </c>
      <c r="G50" s="18">
        <v>40000</v>
      </c>
      <c r="H50" s="18">
        <v>0</v>
      </c>
      <c r="I50" s="18" t="s">
        <v>65</v>
      </c>
      <c r="J50" s="87"/>
    </row>
    <row r="51" spans="1:10" s="3" customFormat="1" x14ac:dyDescent="0.25">
      <c r="A51" s="36" t="s">
        <v>141</v>
      </c>
      <c r="B51" s="14" t="s">
        <v>19</v>
      </c>
      <c r="C51" s="22" t="s">
        <v>147</v>
      </c>
      <c r="D51" s="16">
        <v>42003</v>
      </c>
      <c r="E51" s="17" t="s">
        <v>11</v>
      </c>
      <c r="F51" s="15" t="s">
        <v>10</v>
      </c>
      <c r="G51" s="23">
        <v>100000</v>
      </c>
      <c r="H51" s="23">
        <v>0</v>
      </c>
      <c r="I51" s="18" t="s">
        <v>65</v>
      </c>
      <c r="J51" s="87"/>
    </row>
    <row r="52" spans="1:10" s="3" customFormat="1" x14ac:dyDescent="0.25">
      <c r="A52" s="36" t="s">
        <v>142</v>
      </c>
      <c r="B52" s="14" t="s">
        <v>19</v>
      </c>
      <c r="C52" s="22" t="s">
        <v>148</v>
      </c>
      <c r="D52" s="16">
        <v>42003</v>
      </c>
      <c r="E52" s="17" t="s">
        <v>11</v>
      </c>
      <c r="F52" s="15" t="s">
        <v>10</v>
      </c>
      <c r="G52" s="23">
        <v>100000</v>
      </c>
      <c r="H52" s="23">
        <v>0</v>
      </c>
      <c r="I52" s="18" t="s">
        <v>65</v>
      </c>
      <c r="J52" s="87"/>
    </row>
    <row r="53" spans="1:10" s="3" customFormat="1" x14ac:dyDescent="0.25">
      <c r="A53" s="36" t="s">
        <v>143</v>
      </c>
      <c r="B53" s="14" t="s">
        <v>19</v>
      </c>
      <c r="C53" s="17" t="s">
        <v>543</v>
      </c>
      <c r="D53" s="16">
        <v>42003</v>
      </c>
      <c r="E53" s="17" t="s">
        <v>11</v>
      </c>
      <c r="F53" s="15" t="s">
        <v>10</v>
      </c>
      <c r="G53" s="23">
        <v>40000</v>
      </c>
      <c r="H53" s="23">
        <v>0</v>
      </c>
      <c r="I53" s="18" t="s">
        <v>65</v>
      </c>
      <c r="J53" s="87"/>
    </row>
    <row r="54" spans="1:10" s="3" customFormat="1" x14ac:dyDescent="0.25">
      <c r="A54" s="36" t="s">
        <v>144</v>
      </c>
      <c r="B54" s="14" t="s">
        <v>19</v>
      </c>
      <c r="C54" s="22" t="s">
        <v>149</v>
      </c>
      <c r="D54" s="16">
        <v>42003</v>
      </c>
      <c r="E54" s="17" t="s">
        <v>11</v>
      </c>
      <c r="F54" s="18" t="s">
        <v>10</v>
      </c>
      <c r="G54" s="23">
        <v>100000</v>
      </c>
      <c r="H54" s="23">
        <v>0</v>
      </c>
      <c r="I54" s="18" t="s">
        <v>65</v>
      </c>
      <c r="J54" s="87"/>
    </row>
    <row r="55" spans="1:10" s="3" customFormat="1" x14ac:dyDescent="0.25">
      <c r="A55" s="36" t="s">
        <v>145</v>
      </c>
      <c r="B55" s="14" t="s">
        <v>19</v>
      </c>
      <c r="C55" s="22" t="s">
        <v>150</v>
      </c>
      <c r="D55" s="16">
        <v>42003</v>
      </c>
      <c r="E55" s="17" t="s">
        <v>11</v>
      </c>
      <c r="F55" s="18" t="s">
        <v>10</v>
      </c>
      <c r="G55" s="23">
        <v>95000</v>
      </c>
      <c r="H55" s="23">
        <v>0</v>
      </c>
      <c r="I55" s="18" t="s">
        <v>65</v>
      </c>
      <c r="J55" s="87"/>
    </row>
    <row r="56" spans="1:10" s="3" customFormat="1" x14ac:dyDescent="0.25">
      <c r="A56" s="36" t="s">
        <v>146</v>
      </c>
      <c r="B56" s="14" t="s">
        <v>19</v>
      </c>
      <c r="C56" s="22" t="s">
        <v>151</v>
      </c>
      <c r="D56" s="16">
        <v>42003</v>
      </c>
      <c r="E56" s="17" t="s">
        <v>11</v>
      </c>
      <c r="F56" s="18" t="s">
        <v>10</v>
      </c>
      <c r="G56" s="23">
        <v>10000</v>
      </c>
      <c r="H56" s="23">
        <v>0</v>
      </c>
      <c r="I56" s="18" t="s">
        <v>65</v>
      </c>
      <c r="J56" s="87"/>
    </row>
    <row r="57" spans="1:10" s="3" customFormat="1" x14ac:dyDescent="0.25">
      <c r="A57" s="36" t="s">
        <v>245</v>
      </c>
      <c r="B57" s="14" t="s">
        <v>19</v>
      </c>
      <c r="C57" s="22" t="s">
        <v>252</v>
      </c>
      <c r="D57" s="16">
        <v>42052</v>
      </c>
      <c r="E57" s="22" t="s">
        <v>11</v>
      </c>
      <c r="F57" s="23" t="s">
        <v>10</v>
      </c>
      <c r="G57" s="23">
        <v>50000</v>
      </c>
      <c r="H57" s="23">
        <v>0</v>
      </c>
      <c r="I57" s="23" t="s">
        <v>65</v>
      </c>
      <c r="J57" s="87"/>
    </row>
    <row r="58" spans="1:10" s="3" customFormat="1" x14ac:dyDescent="0.25">
      <c r="A58" s="111" t="s">
        <v>246</v>
      </c>
      <c r="B58" s="74" t="s">
        <v>19</v>
      </c>
      <c r="C58" s="112" t="s">
        <v>253</v>
      </c>
      <c r="D58" s="76">
        <v>42079</v>
      </c>
      <c r="E58" s="112" t="s">
        <v>11</v>
      </c>
      <c r="F58" s="70" t="s">
        <v>10</v>
      </c>
      <c r="G58" s="77">
        <v>0</v>
      </c>
      <c r="H58" s="77">
        <v>0</v>
      </c>
      <c r="I58" s="70" t="s">
        <v>466</v>
      </c>
      <c r="J58" s="89"/>
    </row>
    <row r="59" spans="1:10" s="3" customFormat="1" x14ac:dyDescent="0.25">
      <c r="A59" s="37" t="s">
        <v>247</v>
      </c>
      <c r="B59" s="25" t="s">
        <v>19</v>
      </c>
      <c r="C59" s="28" t="s">
        <v>254</v>
      </c>
      <c r="D59" s="27">
        <v>42079</v>
      </c>
      <c r="E59" s="28" t="s">
        <v>78</v>
      </c>
      <c r="F59" s="29" t="s">
        <v>9</v>
      </c>
      <c r="G59" s="29">
        <f>Table62[[#This Row],[YTD Expenses]]</f>
        <v>198525.86</v>
      </c>
      <c r="H59" s="29">
        <v>198525.86</v>
      </c>
      <c r="I59" s="34" t="s">
        <v>66</v>
      </c>
      <c r="J59" s="84" t="s">
        <v>577</v>
      </c>
    </row>
    <row r="60" spans="1:10" s="3" customFormat="1" x14ac:dyDescent="0.25">
      <c r="A60" s="37" t="s">
        <v>248</v>
      </c>
      <c r="B60" s="25" t="s">
        <v>19</v>
      </c>
      <c r="C60" s="28" t="s">
        <v>255</v>
      </c>
      <c r="D60" s="27">
        <v>42089</v>
      </c>
      <c r="E60" s="28" t="s">
        <v>11</v>
      </c>
      <c r="F60" s="29" t="s">
        <v>9</v>
      </c>
      <c r="G60" s="29">
        <f>Table62[[#This Row],[YTD Expenses]]</f>
        <v>31026</v>
      </c>
      <c r="H60" s="29">
        <v>31026</v>
      </c>
      <c r="I60" s="34" t="s">
        <v>66</v>
      </c>
      <c r="J60" s="84" t="s">
        <v>580</v>
      </c>
    </row>
    <row r="61" spans="1:10" s="3" customFormat="1" x14ac:dyDescent="0.25">
      <c r="A61" s="71" t="s">
        <v>249</v>
      </c>
      <c r="B61" s="58" t="s">
        <v>19</v>
      </c>
      <c r="C61" s="65" t="s">
        <v>258</v>
      </c>
      <c r="D61" s="60">
        <v>42097</v>
      </c>
      <c r="E61" s="65" t="s">
        <v>8</v>
      </c>
      <c r="F61" s="61" t="s">
        <v>9</v>
      </c>
      <c r="G61" s="61">
        <f>Table62[[#This Row],[YTD Expenses]]</f>
        <v>44545</v>
      </c>
      <c r="H61" s="61">
        <v>44545</v>
      </c>
      <c r="I61" s="61" t="s">
        <v>65</v>
      </c>
      <c r="J61" s="88" t="s">
        <v>581</v>
      </c>
    </row>
    <row r="62" spans="1:10" s="3" customFormat="1" x14ac:dyDescent="0.25">
      <c r="A62" s="37" t="s">
        <v>250</v>
      </c>
      <c r="B62" s="25" t="s">
        <v>19</v>
      </c>
      <c r="C62" s="28" t="s">
        <v>256</v>
      </c>
      <c r="D62" s="27">
        <v>42097</v>
      </c>
      <c r="E62" s="28" t="s">
        <v>137</v>
      </c>
      <c r="F62" s="29" t="s">
        <v>9</v>
      </c>
      <c r="G62" s="29">
        <v>100000</v>
      </c>
      <c r="H62" s="29">
        <v>100000</v>
      </c>
      <c r="I62" s="34" t="s">
        <v>66</v>
      </c>
      <c r="J62" s="84" t="s">
        <v>578</v>
      </c>
    </row>
    <row r="63" spans="1:10" s="3" customFormat="1" x14ac:dyDescent="0.25">
      <c r="A63" s="71" t="s">
        <v>251</v>
      </c>
      <c r="B63" s="58" t="s">
        <v>19</v>
      </c>
      <c r="C63" s="65" t="s">
        <v>257</v>
      </c>
      <c r="D63" s="60">
        <v>42097</v>
      </c>
      <c r="E63" s="65" t="s">
        <v>8</v>
      </c>
      <c r="F63" s="61" t="s">
        <v>9</v>
      </c>
      <c r="G63" s="61">
        <f>Table62[[#This Row],[YTD Expenses]]</f>
        <v>45000</v>
      </c>
      <c r="H63" s="61">
        <v>45000</v>
      </c>
      <c r="I63" s="61" t="s">
        <v>65</v>
      </c>
      <c r="J63" s="88" t="s">
        <v>582</v>
      </c>
    </row>
    <row r="64" spans="1:10" s="3" customFormat="1" x14ac:dyDescent="0.25">
      <c r="A64" s="63" t="s">
        <v>536</v>
      </c>
      <c r="B64" s="30" t="s">
        <v>19</v>
      </c>
      <c r="C64" s="33" t="s">
        <v>537</v>
      </c>
      <c r="D64" s="32">
        <v>42170</v>
      </c>
      <c r="E64" s="33" t="s">
        <v>68</v>
      </c>
      <c r="F64" s="34" t="s">
        <v>9</v>
      </c>
      <c r="G64" s="34">
        <f>5184.87+15803.72+1784.87+2109.87</f>
        <v>24883.329999999998</v>
      </c>
      <c r="H64" s="34">
        <v>24883.33</v>
      </c>
      <c r="I64" s="34" t="s">
        <v>66</v>
      </c>
      <c r="J64" s="84" t="s">
        <v>579</v>
      </c>
    </row>
    <row r="65" spans="1:10" s="176" customFormat="1" x14ac:dyDescent="0.25">
      <c r="A65" s="166" t="s">
        <v>691</v>
      </c>
      <c r="B65" s="166"/>
      <c r="C65" s="178"/>
      <c r="D65" s="173"/>
      <c r="E65" s="178"/>
      <c r="F65" s="174"/>
      <c r="G65" s="174">
        <f>SUM(G50:G64)</f>
        <v>978980.19</v>
      </c>
      <c r="H65" s="174">
        <f>SUM(H50:H64)</f>
        <v>443980.19</v>
      </c>
      <c r="I65" s="174"/>
      <c r="J65" s="175"/>
    </row>
    <row r="66" spans="1:10" s="3" customFormat="1" x14ac:dyDescent="0.25">
      <c r="A66" s="66" t="s">
        <v>463</v>
      </c>
      <c r="B66" s="67" t="s">
        <v>21</v>
      </c>
      <c r="C66" s="68" t="s">
        <v>464</v>
      </c>
      <c r="D66" s="69">
        <v>41880</v>
      </c>
      <c r="E66" s="68" t="s">
        <v>465</v>
      </c>
      <c r="F66" s="70" t="s">
        <v>9</v>
      </c>
      <c r="G66" s="70">
        <v>0</v>
      </c>
      <c r="H66" s="70">
        <v>0</v>
      </c>
      <c r="I66" s="70" t="s">
        <v>466</v>
      </c>
      <c r="J66" s="89"/>
    </row>
    <row r="67" spans="1:10" s="3" customFormat="1" x14ac:dyDescent="0.25">
      <c r="A67" s="38" t="s">
        <v>467</v>
      </c>
      <c r="B67" s="39" t="s">
        <v>21</v>
      </c>
      <c r="C67" s="40" t="s">
        <v>468</v>
      </c>
      <c r="D67" s="41">
        <v>41880</v>
      </c>
      <c r="E67" s="40" t="s">
        <v>469</v>
      </c>
      <c r="F67" s="42" t="s">
        <v>10</v>
      </c>
      <c r="G67" s="42">
        <v>0</v>
      </c>
      <c r="H67" s="42">
        <v>0</v>
      </c>
      <c r="I67" s="42" t="s">
        <v>472</v>
      </c>
      <c r="J67" s="90"/>
    </row>
    <row r="68" spans="1:10" s="3" customFormat="1" x14ac:dyDescent="0.25">
      <c r="A68" s="19" t="s">
        <v>23</v>
      </c>
      <c r="B68" s="19" t="s">
        <v>21</v>
      </c>
      <c r="C68" s="20" t="s">
        <v>22</v>
      </c>
      <c r="D68" s="21">
        <v>41901</v>
      </c>
      <c r="E68" s="20" t="s">
        <v>11</v>
      </c>
      <c r="F68" s="18" t="s">
        <v>10</v>
      </c>
      <c r="G68" s="18">
        <v>50000</v>
      </c>
      <c r="H68" s="18">
        <v>0</v>
      </c>
      <c r="I68" s="18" t="s">
        <v>65</v>
      </c>
      <c r="J68" s="87"/>
    </row>
    <row r="69" spans="1:10" s="3" customFormat="1" x14ac:dyDescent="0.25">
      <c r="A69" s="30" t="s">
        <v>25</v>
      </c>
      <c r="B69" s="30" t="s">
        <v>21</v>
      </c>
      <c r="C69" s="31" t="s">
        <v>24</v>
      </c>
      <c r="D69" s="32">
        <v>41919</v>
      </c>
      <c r="E69" s="31" t="s">
        <v>68</v>
      </c>
      <c r="F69" s="34" t="s">
        <v>9</v>
      </c>
      <c r="G69" s="34">
        <f>Table62[[#This Row],[YTD Expenses]]</f>
        <v>71976.149999999994</v>
      </c>
      <c r="H69" s="34">
        <v>71976.149999999994</v>
      </c>
      <c r="I69" s="34" t="s">
        <v>66</v>
      </c>
      <c r="J69" s="84" t="s">
        <v>583</v>
      </c>
    </row>
    <row r="70" spans="1:10" s="3" customFormat="1" x14ac:dyDescent="0.25">
      <c r="A70" s="39" t="s">
        <v>470</v>
      </c>
      <c r="B70" s="39" t="s">
        <v>21</v>
      </c>
      <c r="C70" s="49" t="s">
        <v>471</v>
      </c>
      <c r="D70" s="41">
        <v>41921</v>
      </c>
      <c r="E70" s="49" t="s">
        <v>69</v>
      </c>
      <c r="F70" s="42" t="s">
        <v>9</v>
      </c>
      <c r="G70" s="42">
        <v>0</v>
      </c>
      <c r="H70" s="42">
        <v>0</v>
      </c>
      <c r="I70" s="42" t="s">
        <v>472</v>
      </c>
      <c r="J70" s="90"/>
    </row>
    <row r="71" spans="1:10" s="3" customFormat="1" x14ac:dyDescent="0.25">
      <c r="A71" s="30" t="s">
        <v>27</v>
      </c>
      <c r="B71" s="30" t="s">
        <v>21</v>
      </c>
      <c r="C71" s="31" t="s">
        <v>26</v>
      </c>
      <c r="D71" s="32">
        <v>41929</v>
      </c>
      <c r="E71" s="31" t="s">
        <v>8</v>
      </c>
      <c r="F71" s="34" t="s">
        <v>9</v>
      </c>
      <c r="G71" s="34">
        <v>50000</v>
      </c>
      <c r="H71" s="34">
        <v>50000</v>
      </c>
      <c r="I71" s="34" t="s">
        <v>66</v>
      </c>
      <c r="J71" s="84" t="s">
        <v>584</v>
      </c>
    </row>
    <row r="72" spans="1:10" s="3" customFormat="1" x14ac:dyDescent="0.25">
      <c r="A72" s="25" t="s">
        <v>73</v>
      </c>
      <c r="B72" s="25" t="s">
        <v>21</v>
      </c>
      <c r="C72" s="31" t="s">
        <v>152</v>
      </c>
      <c r="D72" s="27">
        <v>41929</v>
      </c>
      <c r="E72" s="26" t="s">
        <v>8</v>
      </c>
      <c r="F72" s="29" t="s">
        <v>9</v>
      </c>
      <c r="G72" s="29">
        <v>48887.6</v>
      </c>
      <c r="H72" s="29">
        <v>48887.6</v>
      </c>
      <c r="I72" s="34" t="s">
        <v>66</v>
      </c>
      <c r="J72" s="84" t="s">
        <v>585</v>
      </c>
    </row>
    <row r="73" spans="1:10" s="3" customFormat="1" x14ac:dyDescent="0.25">
      <c r="A73" s="14" t="s">
        <v>259</v>
      </c>
      <c r="B73" s="14" t="s">
        <v>21</v>
      </c>
      <c r="C73" s="15" t="s">
        <v>260</v>
      </c>
      <c r="D73" s="16">
        <v>42343</v>
      </c>
      <c r="E73" s="15" t="s">
        <v>11</v>
      </c>
      <c r="F73" s="23" t="s">
        <v>10</v>
      </c>
      <c r="G73" s="23">
        <v>16800</v>
      </c>
      <c r="H73" s="23">
        <v>0</v>
      </c>
      <c r="I73" s="18" t="s">
        <v>65</v>
      </c>
      <c r="J73" s="87"/>
    </row>
    <row r="74" spans="1:10" s="3" customFormat="1" x14ac:dyDescent="0.25">
      <c r="A74" s="25" t="s">
        <v>122</v>
      </c>
      <c r="B74" s="25" t="s">
        <v>21</v>
      </c>
      <c r="C74" s="26" t="s">
        <v>123</v>
      </c>
      <c r="D74" s="27">
        <v>41978</v>
      </c>
      <c r="E74" s="26" t="s">
        <v>68</v>
      </c>
      <c r="F74" s="29" t="s">
        <v>9</v>
      </c>
      <c r="G74" s="29">
        <f>Table62[[#This Row],[YTD Expenses]]</f>
        <v>1885</v>
      </c>
      <c r="H74" s="29">
        <v>1885</v>
      </c>
      <c r="I74" s="29" t="s">
        <v>66</v>
      </c>
      <c r="J74" s="84" t="s">
        <v>667</v>
      </c>
    </row>
    <row r="75" spans="1:10" s="3" customFormat="1" x14ac:dyDescent="0.25">
      <c r="A75" s="14" t="s">
        <v>124</v>
      </c>
      <c r="B75" s="14" t="s">
        <v>21</v>
      </c>
      <c r="C75" s="20" t="s">
        <v>529</v>
      </c>
      <c r="D75" s="16">
        <v>41982</v>
      </c>
      <c r="E75" s="15" t="s">
        <v>125</v>
      </c>
      <c r="F75" s="23" t="s">
        <v>9</v>
      </c>
      <c r="G75" s="23">
        <f>Table62[[#This Row],[YTD Expenses]]</f>
        <v>6360.11</v>
      </c>
      <c r="H75" s="23">
        <v>6360.11</v>
      </c>
      <c r="I75" s="18" t="s">
        <v>66</v>
      </c>
      <c r="J75" s="87" t="s">
        <v>591</v>
      </c>
    </row>
    <row r="76" spans="1:10" s="3" customFormat="1" x14ac:dyDescent="0.25">
      <c r="A76" s="39" t="s">
        <v>501</v>
      </c>
      <c r="B76" s="39" t="s">
        <v>21</v>
      </c>
      <c r="C76" s="49" t="s">
        <v>502</v>
      </c>
      <c r="D76" s="41">
        <v>42012</v>
      </c>
      <c r="E76" s="49" t="s">
        <v>69</v>
      </c>
      <c r="F76" s="42" t="s">
        <v>9</v>
      </c>
      <c r="G76" s="42">
        <v>25000</v>
      </c>
      <c r="H76" s="42">
        <v>0</v>
      </c>
      <c r="I76" s="42" t="s">
        <v>472</v>
      </c>
      <c r="J76" s="90"/>
    </row>
    <row r="77" spans="1:10" s="3" customFormat="1" x14ac:dyDescent="0.25">
      <c r="A77" s="25" t="s">
        <v>126</v>
      </c>
      <c r="B77" s="25" t="s">
        <v>21</v>
      </c>
      <c r="C77" s="26" t="s">
        <v>127</v>
      </c>
      <c r="D77" s="27">
        <v>42013</v>
      </c>
      <c r="E77" s="26" t="s">
        <v>8</v>
      </c>
      <c r="F77" s="29" t="s">
        <v>9</v>
      </c>
      <c r="G77" s="29">
        <f>Table62[[#This Row],[YTD Expenses]]</f>
        <v>2840.5</v>
      </c>
      <c r="H77" s="29">
        <v>2840.5</v>
      </c>
      <c r="I77" s="34" t="s">
        <v>66</v>
      </c>
      <c r="J77" s="84" t="s">
        <v>586</v>
      </c>
    </row>
    <row r="78" spans="1:10" s="3" customFormat="1" x14ac:dyDescent="0.25">
      <c r="A78" s="25" t="s">
        <v>153</v>
      </c>
      <c r="B78" s="25" t="s">
        <v>21</v>
      </c>
      <c r="C78" s="26" t="s">
        <v>154</v>
      </c>
      <c r="D78" s="27">
        <v>42019</v>
      </c>
      <c r="E78" s="26" t="s">
        <v>105</v>
      </c>
      <c r="F78" s="29" t="s">
        <v>9</v>
      </c>
      <c r="G78" s="29">
        <v>15000</v>
      </c>
      <c r="H78" s="29">
        <v>15000</v>
      </c>
      <c r="I78" s="34" t="s">
        <v>66</v>
      </c>
      <c r="J78" s="84" t="s">
        <v>587</v>
      </c>
    </row>
    <row r="79" spans="1:10" s="3" customFormat="1" x14ac:dyDescent="0.25">
      <c r="A79" s="25" t="s">
        <v>128</v>
      </c>
      <c r="B79" s="25" t="s">
        <v>21</v>
      </c>
      <c r="C79" s="26" t="s">
        <v>129</v>
      </c>
      <c r="D79" s="27">
        <v>42019</v>
      </c>
      <c r="E79" s="26" t="s">
        <v>125</v>
      </c>
      <c r="F79" s="29" t="s">
        <v>9</v>
      </c>
      <c r="G79" s="29">
        <f>Table62[[#This Row],[YTD Expenses]]</f>
        <v>6374.33</v>
      </c>
      <c r="H79" s="29">
        <v>6374.33</v>
      </c>
      <c r="I79" s="34" t="s">
        <v>66</v>
      </c>
      <c r="J79" s="84" t="s">
        <v>590</v>
      </c>
    </row>
    <row r="80" spans="1:10" s="3" customFormat="1" x14ac:dyDescent="0.25">
      <c r="A80" s="14" t="s">
        <v>261</v>
      </c>
      <c r="B80" s="14" t="s">
        <v>21</v>
      </c>
      <c r="C80" s="15" t="s">
        <v>264</v>
      </c>
      <c r="D80" s="16">
        <v>42032</v>
      </c>
      <c r="E80" s="15" t="s">
        <v>11</v>
      </c>
      <c r="F80" s="23" t="s">
        <v>10</v>
      </c>
      <c r="G80" s="23">
        <v>170000</v>
      </c>
      <c r="H80" s="23">
        <v>0</v>
      </c>
      <c r="I80" s="23" t="s">
        <v>65</v>
      </c>
      <c r="J80" s="87"/>
    </row>
    <row r="81" spans="1:10" s="3" customFormat="1" x14ac:dyDescent="0.25">
      <c r="A81" s="14" t="s">
        <v>262</v>
      </c>
      <c r="B81" s="14" t="s">
        <v>21</v>
      </c>
      <c r="C81" s="15" t="s">
        <v>265</v>
      </c>
      <c r="D81" s="16">
        <v>42032</v>
      </c>
      <c r="E81" s="15" t="s">
        <v>11</v>
      </c>
      <c r="F81" s="23" t="s">
        <v>10</v>
      </c>
      <c r="G81" s="23">
        <v>180000</v>
      </c>
      <c r="H81" s="23">
        <v>0</v>
      </c>
      <c r="I81" s="23" t="s">
        <v>65</v>
      </c>
      <c r="J81" s="87"/>
    </row>
    <row r="82" spans="1:10" s="3" customFormat="1" x14ac:dyDescent="0.25">
      <c r="A82" s="19" t="s">
        <v>530</v>
      </c>
      <c r="B82" s="19" t="s">
        <v>21</v>
      </c>
      <c r="C82" s="20" t="s">
        <v>531</v>
      </c>
      <c r="D82" s="21">
        <v>42032</v>
      </c>
      <c r="E82" s="20" t="s">
        <v>11</v>
      </c>
      <c r="F82" s="18" t="s">
        <v>10</v>
      </c>
      <c r="G82" s="18">
        <v>26496</v>
      </c>
      <c r="H82" s="18">
        <v>0</v>
      </c>
      <c r="I82" s="18" t="s">
        <v>686</v>
      </c>
      <c r="J82" s="87"/>
    </row>
    <row r="83" spans="1:10" s="3" customFormat="1" x14ac:dyDescent="0.25">
      <c r="A83" s="14" t="s">
        <v>263</v>
      </c>
      <c r="B83" s="14" t="s">
        <v>21</v>
      </c>
      <c r="C83" s="15" t="s">
        <v>275</v>
      </c>
      <c r="D83" s="16">
        <v>42032</v>
      </c>
      <c r="E83" s="15" t="s">
        <v>11</v>
      </c>
      <c r="F83" s="23" t="s">
        <v>10</v>
      </c>
      <c r="G83" s="23">
        <v>118280</v>
      </c>
      <c r="H83" s="23">
        <v>0</v>
      </c>
      <c r="I83" s="18" t="s">
        <v>686</v>
      </c>
      <c r="J83" s="87"/>
    </row>
    <row r="84" spans="1:10" s="3" customFormat="1" x14ac:dyDescent="0.25">
      <c r="A84" s="113" t="s">
        <v>673</v>
      </c>
      <c r="B84" s="113" t="s">
        <v>21</v>
      </c>
      <c r="C84" s="114" t="s">
        <v>674</v>
      </c>
      <c r="D84" s="115"/>
      <c r="E84" s="20" t="s">
        <v>11</v>
      </c>
      <c r="F84" s="18" t="s">
        <v>10</v>
      </c>
      <c r="G84" s="92">
        <v>55000</v>
      </c>
      <c r="H84" s="92">
        <v>0</v>
      </c>
      <c r="I84" s="18" t="s">
        <v>686</v>
      </c>
      <c r="J84" s="116"/>
    </row>
    <row r="85" spans="1:10" s="3" customFormat="1" x14ac:dyDescent="0.25">
      <c r="A85" s="74" t="s">
        <v>266</v>
      </c>
      <c r="B85" s="74" t="s">
        <v>21</v>
      </c>
      <c r="C85" s="75" t="s">
        <v>276</v>
      </c>
      <c r="D85" s="76">
        <v>42032</v>
      </c>
      <c r="E85" s="75" t="s">
        <v>11</v>
      </c>
      <c r="F85" s="77" t="s">
        <v>9</v>
      </c>
      <c r="G85" s="77">
        <v>0</v>
      </c>
      <c r="H85" s="77">
        <v>0</v>
      </c>
      <c r="I85" s="70" t="s">
        <v>466</v>
      </c>
      <c r="J85" s="89"/>
    </row>
    <row r="86" spans="1:10" s="3" customFormat="1" x14ac:dyDescent="0.25">
      <c r="A86" s="74" t="s">
        <v>267</v>
      </c>
      <c r="B86" s="74" t="s">
        <v>21</v>
      </c>
      <c r="C86" s="75" t="s">
        <v>270</v>
      </c>
      <c r="D86" s="76">
        <v>42032</v>
      </c>
      <c r="E86" s="75" t="s">
        <v>11</v>
      </c>
      <c r="F86" s="111" t="s">
        <v>9</v>
      </c>
      <c r="G86" s="77">
        <v>0</v>
      </c>
      <c r="H86" s="77">
        <v>0</v>
      </c>
      <c r="I86" s="70" t="s">
        <v>466</v>
      </c>
      <c r="J86" s="89"/>
    </row>
    <row r="87" spans="1:10" s="3" customFormat="1" x14ac:dyDescent="0.25">
      <c r="A87" s="25" t="s">
        <v>269</v>
      </c>
      <c r="B87" s="25" t="s">
        <v>21</v>
      </c>
      <c r="C87" s="26" t="s">
        <v>271</v>
      </c>
      <c r="D87" s="27">
        <v>42038</v>
      </c>
      <c r="E87" s="26" t="s">
        <v>8</v>
      </c>
      <c r="F87" s="29" t="s">
        <v>9</v>
      </c>
      <c r="G87" s="29">
        <f>Table62[[#This Row],[YTD Expenses]]</f>
        <v>2845.17</v>
      </c>
      <c r="H87" s="29">
        <v>2845.17</v>
      </c>
      <c r="I87" s="34" t="s">
        <v>66</v>
      </c>
      <c r="J87" s="84" t="s">
        <v>589</v>
      </c>
    </row>
    <row r="88" spans="1:10" s="3" customFormat="1" x14ac:dyDescent="0.25">
      <c r="A88" s="74" t="s">
        <v>268</v>
      </c>
      <c r="B88" s="5" t="s">
        <v>21</v>
      </c>
      <c r="C88" s="75" t="s">
        <v>272</v>
      </c>
      <c r="D88" s="76">
        <v>42069</v>
      </c>
      <c r="E88" s="75" t="s">
        <v>68</v>
      </c>
      <c r="F88" s="77" t="s">
        <v>9</v>
      </c>
      <c r="G88" s="77">
        <v>0</v>
      </c>
      <c r="H88" s="77">
        <v>0</v>
      </c>
      <c r="I88" s="70" t="s">
        <v>466</v>
      </c>
      <c r="J88" s="89"/>
    </row>
    <row r="89" spans="1:10" s="3" customFormat="1" x14ac:dyDescent="0.25">
      <c r="A89" s="30" t="s">
        <v>503</v>
      </c>
      <c r="B89" s="30" t="s">
        <v>21</v>
      </c>
      <c r="C89" s="31" t="s">
        <v>504</v>
      </c>
      <c r="D89" s="32">
        <v>42069</v>
      </c>
      <c r="E89" s="31" t="s">
        <v>8</v>
      </c>
      <c r="F89" s="34" t="s">
        <v>9</v>
      </c>
      <c r="G89" s="34">
        <v>22000</v>
      </c>
      <c r="H89" s="34">
        <v>18275</v>
      </c>
      <c r="I89" s="34" t="s">
        <v>66</v>
      </c>
      <c r="J89" s="84" t="s">
        <v>588</v>
      </c>
    </row>
    <row r="90" spans="1:10" s="3" customFormat="1" x14ac:dyDescent="0.25">
      <c r="A90" s="67" t="s">
        <v>512</v>
      </c>
      <c r="B90" s="9" t="s">
        <v>21</v>
      </c>
      <c r="C90" s="78" t="s">
        <v>513</v>
      </c>
      <c r="D90" s="69">
        <v>42081</v>
      </c>
      <c r="E90" s="78" t="s">
        <v>514</v>
      </c>
      <c r="F90" s="70" t="s">
        <v>9</v>
      </c>
      <c r="G90" s="70">
        <v>0</v>
      </c>
      <c r="H90" s="70">
        <v>0</v>
      </c>
      <c r="I90" s="70" t="s">
        <v>466</v>
      </c>
      <c r="J90" s="89"/>
    </row>
    <row r="91" spans="1:10" s="3" customFormat="1" x14ac:dyDescent="0.25">
      <c r="A91" s="140" t="s">
        <v>515</v>
      </c>
      <c r="B91" s="140" t="s">
        <v>21</v>
      </c>
      <c r="C91" s="141" t="s">
        <v>516</v>
      </c>
      <c r="D91" s="153">
        <v>42081</v>
      </c>
      <c r="E91" s="141" t="s">
        <v>517</v>
      </c>
      <c r="F91" s="142" t="s">
        <v>9</v>
      </c>
      <c r="G91" s="142">
        <v>50000</v>
      </c>
      <c r="H91" s="142">
        <v>0</v>
      </c>
      <c r="I91" s="142" t="s">
        <v>685</v>
      </c>
      <c r="J91" s="143"/>
    </row>
    <row r="92" spans="1:10" s="3" customFormat="1" x14ac:dyDescent="0.25">
      <c r="A92" s="30" t="s">
        <v>273</v>
      </c>
      <c r="B92" s="25" t="s">
        <v>21</v>
      </c>
      <c r="C92" s="26" t="s">
        <v>274</v>
      </c>
      <c r="D92" s="73">
        <v>42081</v>
      </c>
      <c r="E92" s="26" t="s">
        <v>11</v>
      </c>
      <c r="F92" s="29" t="s">
        <v>9</v>
      </c>
      <c r="G92" s="29">
        <v>50000</v>
      </c>
      <c r="H92" s="29">
        <v>50000</v>
      </c>
      <c r="I92" s="34" t="s">
        <v>66</v>
      </c>
      <c r="J92" s="84" t="s">
        <v>667</v>
      </c>
    </row>
    <row r="93" spans="1:10" s="3" customFormat="1" x14ac:dyDescent="0.25">
      <c r="A93" s="67" t="s">
        <v>518</v>
      </c>
      <c r="B93" s="9" t="s">
        <v>21</v>
      </c>
      <c r="C93" s="78" t="s">
        <v>519</v>
      </c>
      <c r="D93" s="80">
        <v>42081</v>
      </c>
      <c r="E93" s="78" t="s">
        <v>125</v>
      </c>
      <c r="F93" s="70" t="s">
        <v>9</v>
      </c>
      <c r="G93" s="70">
        <v>0</v>
      </c>
      <c r="H93" s="70">
        <v>0</v>
      </c>
      <c r="I93" s="70" t="s">
        <v>466</v>
      </c>
      <c r="J93" s="89"/>
    </row>
    <row r="94" spans="1:10" s="3" customFormat="1" x14ac:dyDescent="0.25">
      <c r="A94" s="67" t="s">
        <v>520</v>
      </c>
      <c r="B94" s="67" t="s">
        <v>21</v>
      </c>
      <c r="C94" s="78" t="s">
        <v>521</v>
      </c>
      <c r="D94" s="80">
        <v>42096</v>
      </c>
      <c r="E94" s="78" t="s">
        <v>68</v>
      </c>
      <c r="F94" s="70" t="s">
        <v>9</v>
      </c>
      <c r="G94" s="70">
        <v>0</v>
      </c>
      <c r="H94" s="70">
        <v>0</v>
      </c>
      <c r="I94" s="70" t="s">
        <v>466</v>
      </c>
      <c r="J94" s="89"/>
    </row>
    <row r="95" spans="1:10" s="176" customFormat="1" x14ac:dyDescent="0.25">
      <c r="A95" s="166" t="s">
        <v>691</v>
      </c>
      <c r="B95" s="166"/>
      <c r="C95" s="172"/>
      <c r="D95" s="179"/>
      <c r="E95" s="172"/>
      <c r="F95" s="174"/>
      <c r="G95" s="174">
        <f>SUM(G66:G94)</f>
        <v>969744.86</v>
      </c>
      <c r="H95" s="174">
        <f>SUM(H66:H94)</f>
        <v>274443.86</v>
      </c>
      <c r="I95" s="174"/>
      <c r="J95" s="175"/>
    </row>
    <row r="96" spans="1:10" s="3" customFormat="1" x14ac:dyDescent="0.25">
      <c r="A96" s="43" t="s">
        <v>495</v>
      </c>
      <c r="B96" s="43" t="s">
        <v>131</v>
      </c>
      <c r="C96" s="53" t="s">
        <v>496</v>
      </c>
      <c r="D96" s="44">
        <v>42004</v>
      </c>
      <c r="E96" s="53" t="s">
        <v>8</v>
      </c>
      <c r="F96" s="45" t="s">
        <v>9</v>
      </c>
      <c r="G96" s="45">
        <v>0</v>
      </c>
      <c r="H96" s="45">
        <v>0</v>
      </c>
      <c r="I96" s="45" t="s">
        <v>497</v>
      </c>
      <c r="J96" s="91"/>
    </row>
    <row r="97" spans="1:10" s="152" customFormat="1" x14ac:dyDescent="0.25">
      <c r="A97" s="30" t="s">
        <v>155</v>
      </c>
      <c r="B97" s="30" t="s">
        <v>131</v>
      </c>
      <c r="C97" s="31" t="s">
        <v>156</v>
      </c>
      <c r="D97" s="32">
        <v>42369</v>
      </c>
      <c r="E97" s="31" t="s">
        <v>8</v>
      </c>
      <c r="F97" s="34" t="s">
        <v>9</v>
      </c>
      <c r="G97" s="34">
        <f>Table62[[#This Row],[YTD Expenses]]</f>
        <v>69211.42</v>
      </c>
      <c r="H97" s="34">
        <v>69211.42</v>
      </c>
      <c r="I97" s="34" t="s">
        <v>66</v>
      </c>
      <c r="J97" s="63" t="s">
        <v>592</v>
      </c>
    </row>
    <row r="98" spans="1:10" s="3" customFormat="1" x14ac:dyDescent="0.25">
      <c r="A98" s="25" t="s">
        <v>130</v>
      </c>
      <c r="B98" s="25" t="s">
        <v>131</v>
      </c>
      <c r="C98" s="31" t="s">
        <v>675</v>
      </c>
      <c r="D98" s="27">
        <v>42025</v>
      </c>
      <c r="E98" s="26" t="s">
        <v>125</v>
      </c>
      <c r="F98" s="29" t="s">
        <v>10</v>
      </c>
      <c r="G98" s="29">
        <v>51170.35</v>
      </c>
      <c r="H98" s="29">
        <v>0</v>
      </c>
      <c r="I98" s="34" t="s">
        <v>66</v>
      </c>
      <c r="J98" s="84"/>
    </row>
    <row r="99" spans="1:10" s="3" customFormat="1" x14ac:dyDescent="0.25">
      <c r="A99" s="58" t="s">
        <v>157</v>
      </c>
      <c r="B99" s="58" t="s">
        <v>131</v>
      </c>
      <c r="C99" s="59" t="s">
        <v>158</v>
      </c>
      <c r="D99" s="60">
        <v>42031</v>
      </c>
      <c r="E99" s="59" t="s">
        <v>8</v>
      </c>
      <c r="F99" s="61" t="s">
        <v>9</v>
      </c>
      <c r="G99" s="61">
        <v>175000</v>
      </c>
      <c r="H99" s="61">
        <v>175000</v>
      </c>
      <c r="I99" s="48" t="s">
        <v>66</v>
      </c>
      <c r="J99" s="88" t="s">
        <v>594</v>
      </c>
    </row>
    <row r="100" spans="1:10" s="3" customFormat="1" x14ac:dyDescent="0.25">
      <c r="A100" s="25" t="s">
        <v>277</v>
      </c>
      <c r="B100" s="25" t="s">
        <v>131</v>
      </c>
      <c r="C100" s="26" t="s">
        <v>278</v>
      </c>
      <c r="D100" s="27">
        <v>42046</v>
      </c>
      <c r="E100" s="26" t="s">
        <v>8</v>
      </c>
      <c r="F100" s="29" t="s">
        <v>9</v>
      </c>
      <c r="G100" s="29">
        <f>Table62[[#This Row],[YTD Expenses]]</f>
        <v>23325</v>
      </c>
      <c r="H100" s="29">
        <v>23325</v>
      </c>
      <c r="I100" s="34" t="s">
        <v>66</v>
      </c>
      <c r="J100" s="84" t="s">
        <v>593</v>
      </c>
    </row>
    <row r="101" spans="1:10" s="3" customFormat="1" x14ac:dyDescent="0.25">
      <c r="A101" s="58" t="s">
        <v>279</v>
      </c>
      <c r="B101" s="58" t="s">
        <v>131</v>
      </c>
      <c r="C101" s="59" t="s">
        <v>280</v>
      </c>
      <c r="D101" s="60">
        <v>42053</v>
      </c>
      <c r="E101" s="59" t="s">
        <v>8</v>
      </c>
      <c r="F101" s="61" t="s">
        <v>9</v>
      </c>
      <c r="G101" s="61">
        <v>15000</v>
      </c>
      <c r="H101" s="61">
        <v>15000</v>
      </c>
      <c r="I101" s="48" t="s">
        <v>66</v>
      </c>
      <c r="J101" s="88" t="s">
        <v>595</v>
      </c>
    </row>
    <row r="102" spans="1:10" s="3" customFormat="1" x14ac:dyDescent="0.25">
      <c r="A102" s="58" t="s">
        <v>282</v>
      </c>
      <c r="B102" s="58" t="s">
        <v>131</v>
      </c>
      <c r="C102" s="59" t="s">
        <v>281</v>
      </c>
      <c r="D102" s="60">
        <v>42053</v>
      </c>
      <c r="E102" s="59" t="s">
        <v>8</v>
      </c>
      <c r="F102" s="61" t="s">
        <v>9</v>
      </c>
      <c r="G102" s="61">
        <v>50000</v>
      </c>
      <c r="H102" s="61">
        <v>50000</v>
      </c>
      <c r="I102" s="48" t="s">
        <v>66</v>
      </c>
      <c r="J102" s="88" t="s">
        <v>596</v>
      </c>
    </row>
    <row r="103" spans="1:10" s="3" customFormat="1" x14ac:dyDescent="0.25">
      <c r="A103" s="14" t="s">
        <v>283</v>
      </c>
      <c r="B103" s="14" t="s">
        <v>131</v>
      </c>
      <c r="C103" s="20" t="s">
        <v>284</v>
      </c>
      <c r="D103" s="16">
        <v>42054</v>
      </c>
      <c r="E103" s="15" t="s">
        <v>11</v>
      </c>
      <c r="F103" s="23" t="s">
        <v>10</v>
      </c>
      <c r="G103" s="23">
        <v>244283</v>
      </c>
      <c r="H103" s="23">
        <v>0</v>
      </c>
      <c r="I103" s="23" t="s">
        <v>65</v>
      </c>
      <c r="J103" s="87"/>
    </row>
    <row r="104" spans="1:10" s="3" customFormat="1" x14ac:dyDescent="0.25">
      <c r="A104" s="25" t="s">
        <v>287</v>
      </c>
      <c r="B104" s="25" t="s">
        <v>131</v>
      </c>
      <c r="C104" s="26" t="s">
        <v>285</v>
      </c>
      <c r="D104" s="27">
        <v>42068</v>
      </c>
      <c r="E104" s="26" t="s">
        <v>8</v>
      </c>
      <c r="F104" s="29" t="s">
        <v>9</v>
      </c>
      <c r="G104" s="29">
        <f>Table62[[#This Row],[YTD Expenses]]</f>
        <v>3225</v>
      </c>
      <c r="H104" s="29">
        <v>3225</v>
      </c>
      <c r="I104" s="29" t="s">
        <v>66</v>
      </c>
      <c r="J104" s="84" t="s">
        <v>668</v>
      </c>
    </row>
    <row r="105" spans="1:10" s="3" customFormat="1" x14ac:dyDescent="0.25">
      <c r="A105" s="25" t="s">
        <v>288</v>
      </c>
      <c r="B105" s="25" t="s">
        <v>131</v>
      </c>
      <c r="C105" s="26" t="s">
        <v>289</v>
      </c>
      <c r="D105" s="27">
        <v>42068</v>
      </c>
      <c r="E105" s="26" t="s">
        <v>290</v>
      </c>
      <c r="F105" s="29" t="s">
        <v>9</v>
      </c>
      <c r="G105" s="29">
        <v>3075.48</v>
      </c>
      <c r="H105" s="29">
        <v>3075.48</v>
      </c>
      <c r="I105" s="34" t="s">
        <v>66</v>
      </c>
      <c r="J105" s="84" t="s">
        <v>597</v>
      </c>
    </row>
    <row r="106" spans="1:10" s="3" customFormat="1" x14ac:dyDescent="0.25">
      <c r="A106" s="25" t="s">
        <v>291</v>
      </c>
      <c r="B106" s="25" t="s">
        <v>131</v>
      </c>
      <c r="C106" s="26" t="s">
        <v>292</v>
      </c>
      <c r="D106" s="27">
        <v>42068</v>
      </c>
      <c r="E106" s="26" t="s">
        <v>290</v>
      </c>
      <c r="F106" s="29" t="s">
        <v>9</v>
      </c>
      <c r="G106" s="29">
        <f>Table62[[#This Row],[YTD Expenses]]</f>
        <v>13860</v>
      </c>
      <c r="H106" s="29">
        <v>13860</v>
      </c>
      <c r="I106" s="34" t="s">
        <v>66</v>
      </c>
      <c r="J106" s="84" t="s">
        <v>598</v>
      </c>
    </row>
    <row r="107" spans="1:10" s="152" customFormat="1" x14ac:dyDescent="0.25">
      <c r="A107" s="30" t="s">
        <v>293</v>
      </c>
      <c r="B107" s="30" t="s">
        <v>131</v>
      </c>
      <c r="C107" s="31" t="s">
        <v>294</v>
      </c>
      <c r="D107" s="32">
        <v>42068</v>
      </c>
      <c r="E107" s="31" t="s">
        <v>290</v>
      </c>
      <c r="F107" s="34" t="s">
        <v>9</v>
      </c>
      <c r="G107" s="29">
        <f>Table62[[#This Row],[YTD Expenses]]</f>
        <v>75000</v>
      </c>
      <c r="H107" s="34">
        <v>75000</v>
      </c>
      <c r="I107" s="34" t="s">
        <v>66</v>
      </c>
      <c r="J107" s="63" t="s">
        <v>601</v>
      </c>
    </row>
    <row r="108" spans="1:10" s="3" customFormat="1" x14ac:dyDescent="0.25">
      <c r="A108" s="25" t="s">
        <v>295</v>
      </c>
      <c r="B108" s="25" t="s">
        <v>131</v>
      </c>
      <c r="C108" s="31" t="s">
        <v>539</v>
      </c>
      <c r="D108" s="27">
        <v>42068</v>
      </c>
      <c r="E108" s="26" t="s">
        <v>296</v>
      </c>
      <c r="F108" s="29" t="s">
        <v>9</v>
      </c>
      <c r="G108" s="29">
        <f>Table62[[#This Row],[YTD Expenses]]</f>
        <v>2537.4499999999998</v>
      </c>
      <c r="H108" s="29">
        <v>2537.4499999999998</v>
      </c>
      <c r="I108" s="34" t="s">
        <v>66</v>
      </c>
      <c r="J108" s="84" t="s">
        <v>599</v>
      </c>
    </row>
    <row r="109" spans="1:10" s="3" customFormat="1" x14ac:dyDescent="0.25">
      <c r="A109" s="14" t="s">
        <v>297</v>
      </c>
      <c r="B109" s="14" t="s">
        <v>131</v>
      </c>
      <c r="C109" s="15" t="s">
        <v>298</v>
      </c>
      <c r="D109" s="16">
        <v>42073</v>
      </c>
      <c r="E109" s="15" t="s">
        <v>125</v>
      </c>
      <c r="F109" s="23" t="s">
        <v>10</v>
      </c>
      <c r="G109" s="23">
        <v>125000</v>
      </c>
      <c r="H109" s="23">
        <v>0</v>
      </c>
      <c r="I109" s="23" t="s">
        <v>65</v>
      </c>
      <c r="J109" s="87"/>
    </row>
    <row r="110" spans="1:10" s="3" customFormat="1" x14ac:dyDescent="0.25">
      <c r="A110" s="14" t="s">
        <v>299</v>
      </c>
      <c r="B110" s="14" t="s">
        <v>131</v>
      </c>
      <c r="C110" s="15" t="s">
        <v>300</v>
      </c>
      <c r="D110" s="16">
        <v>42073</v>
      </c>
      <c r="E110" s="15" t="s">
        <v>125</v>
      </c>
      <c r="F110" s="23" t="s">
        <v>10</v>
      </c>
      <c r="G110" s="23">
        <v>125000</v>
      </c>
      <c r="H110" s="23">
        <v>0</v>
      </c>
      <c r="I110" s="23" t="s">
        <v>65</v>
      </c>
      <c r="J110" s="87"/>
    </row>
    <row r="111" spans="1:10" s="3" customFormat="1" x14ac:dyDescent="0.25">
      <c r="A111" s="25" t="s">
        <v>301</v>
      </c>
      <c r="B111" s="25" t="s">
        <v>131</v>
      </c>
      <c r="C111" s="26" t="s">
        <v>302</v>
      </c>
      <c r="D111" s="27">
        <v>42073</v>
      </c>
      <c r="E111" s="26" t="s">
        <v>125</v>
      </c>
      <c r="F111" s="29" t="s">
        <v>9</v>
      </c>
      <c r="G111" s="29">
        <v>7507.1</v>
      </c>
      <c r="H111" s="29">
        <f>15014.2/2</f>
        <v>7507.1</v>
      </c>
      <c r="I111" s="34" t="s">
        <v>66</v>
      </c>
      <c r="J111" s="84" t="s">
        <v>600</v>
      </c>
    </row>
    <row r="112" spans="1:10" s="3" customFormat="1" x14ac:dyDescent="0.25">
      <c r="A112" s="25" t="s">
        <v>303</v>
      </c>
      <c r="B112" s="25" t="s">
        <v>131</v>
      </c>
      <c r="C112" s="26" t="s">
        <v>304</v>
      </c>
      <c r="D112" s="27">
        <v>42073</v>
      </c>
      <c r="E112" s="26" t="s">
        <v>125</v>
      </c>
      <c r="F112" s="29" t="s">
        <v>9</v>
      </c>
      <c r="G112" s="29">
        <v>7507.1</v>
      </c>
      <c r="H112" s="34">
        <f>15014.2/2</f>
        <v>7507.1</v>
      </c>
      <c r="I112" s="34" t="s">
        <v>66</v>
      </c>
      <c r="J112" s="84" t="s">
        <v>600</v>
      </c>
    </row>
    <row r="113" spans="1:10" s="171" customFormat="1" x14ac:dyDescent="0.25">
      <c r="A113" s="166" t="s">
        <v>691</v>
      </c>
      <c r="B113" s="166"/>
      <c r="C113" s="167"/>
      <c r="D113" s="168"/>
      <c r="E113" s="167"/>
      <c r="F113" s="169"/>
      <c r="G113" s="169">
        <f>SUM(G96:G112)</f>
        <v>990701.89999999991</v>
      </c>
      <c r="H113" s="169">
        <f>SUM(H96:H112)</f>
        <v>445248.54999999993</v>
      </c>
      <c r="I113" s="169"/>
      <c r="J113" s="170"/>
    </row>
    <row r="114" spans="1:10" s="3" customFormat="1" x14ac:dyDescent="0.25">
      <c r="A114" s="67" t="s">
        <v>473</v>
      </c>
      <c r="B114" s="67" t="s">
        <v>67</v>
      </c>
      <c r="C114" s="78" t="s">
        <v>474</v>
      </c>
      <c r="D114" s="69">
        <v>41913</v>
      </c>
      <c r="E114" s="78" t="s">
        <v>475</v>
      </c>
      <c r="F114" s="70" t="s">
        <v>10</v>
      </c>
      <c r="G114" s="70">
        <v>0</v>
      </c>
      <c r="H114" s="70">
        <v>0</v>
      </c>
      <c r="I114" s="70" t="s">
        <v>466</v>
      </c>
      <c r="J114" s="89"/>
    </row>
    <row r="115" spans="1:10" s="3" customFormat="1" x14ac:dyDescent="0.25">
      <c r="A115" s="39" t="s">
        <v>476</v>
      </c>
      <c r="B115" s="39" t="s">
        <v>67</v>
      </c>
      <c r="C115" s="49" t="s">
        <v>477</v>
      </c>
      <c r="D115" s="41">
        <v>41928</v>
      </c>
      <c r="E115" s="49" t="s">
        <v>69</v>
      </c>
      <c r="F115" s="42" t="s">
        <v>10</v>
      </c>
      <c r="G115" s="42">
        <v>0</v>
      </c>
      <c r="H115" s="42">
        <v>0</v>
      </c>
      <c r="I115" s="42" t="s">
        <v>472</v>
      </c>
      <c r="J115" s="90"/>
    </row>
    <row r="116" spans="1:10" s="3" customFormat="1" x14ac:dyDescent="0.25">
      <c r="A116" s="39" t="s">
        <v>478</v>
      </c>
      <c r="B116" s="39" t="s">
        <v>67</v>
      </c>
      <c r="C116" s="49" t="s">
        <v>479</v>
      </c>
      <c r="D116" s="41">
        <v>41932</v>
      </c>
      <c r="E116" s="49" t="s">
        <v>69</v>
      </c>
      <c r="F116" s="42" t="s">
        <v>10</v>
      </c>
      <c r="G116" s="42">
        <v>0</v>
      </c>
      <c r="H116" s="42">
        <v>0</v>
      </c>
      <c r="I116" s="42" t="s">
        <v>472</v>
      </c>
      <c r="J116" s="90"/>
    </row>
    <row r="117" spans="1:10" s="152" customFormat="1" x14ac:dyDescent="0.25">
      <c r="A117" s="30" t="s">
        <v>74</v>
      </c>
      <c r="B117" s="30" t="s">
        <v>67</v>
      </c>
      <c r="C117" s="31" t="s">
        <v>76</v>
      </c>
      <c r="D117" s="32">
        <v>41962</v>
      </c>
      <c r="E117" s="31" t="s">
        <v>8</v>
      </c>
      <c r="F117" s="34" t="s">
        <v>9</v>
      </c>
      <c r="G117" s="29">
        <f>Table62[[#This Row],[YTD Expenses]]</f>
        <v>28966.31</v>
      </c>
      <c r="H117" s="34">
        <v>28966.31</v>
      </c>
      <c r="I117" s="34" t="s">
        <v>66</v>
      </c>
      <c r="J117" s="63" t="s">
        <v>602</v>
      </c>
    </row>
    <row r="118" spans="1:10" s="152" customFormat="1" x14ac:dyDescent="0.25">
      <c r="A118" s="30" t="s">
        <v>132</v>
      </c>
      <c r="B118" s="30" t="s">
        <v>67</v>
      </c>
      <c r="C118" s="31" t="s">
        <v>75</v>
      </c>
      <c r="D118" s="32">
        <v>41962</v>
      </c>
      <c r="E118" s="31" t="s">
        <v>8</v>
      </c>
      <c r="F118" s="34" t="s">
        <v>9</v>
      </c>
      <c r="G118" s="29">
        <f>Table62[[#This Row],[YTD Expenses]]</f>
        <v>23959.73</v>
      </c>
      <c r="H118" s="34">
        <v>23959.73</v>
      </c>
      <c r="I118" s="34" t="s">
        <v>66</v>
      </c>
      <c r="J118" s="63" t="s">
        <v>603</v>
      </c>
    </row>
    <row r="119" spans="1:10" s="3" customFormat="1" x14ac:dyDescent="0.25">
      <c r="A119" s="25" t="s">
        <v>133</v>
      </c>
      <c r="B119" s="14" t="s">
        <v>67</v>
      </c>
      <c r="C119" s="31" t="s">
        <v>664</v>
      </c>
      <c r="D119" s="27">
        <v>41962</v>
      </c>
      <c r="E119" s="26" t="s">
        <v>68</v>
      </c>
      <c r="F119" s="29" t="s">
        <v>9</v>
      </c>
      <c r="G119" s="29">
        <f>Table62[[#This Row],[YTD Expenses]]</f>
        <v>33652.14</v>
      </c>
      <c r="H119" s="29">
        <f>16756.42+16895.72</f>
        <v>33652.14</v>
      </c>
      <c r="I119" s="29" t="s">
        <v>65</v>
      </c>
      <c r="J119" s="84" t="s">
        <v>665</v>
      </c>
    </row>
    <row r="120" spans="1:10" s="3" customFormat="1" x14ac:dyDescent="0.25">
      <c r="A120" s="25" t="s">
        <v>134</v>
      </c>
      <c r="B120" s="25" t="s">
        <v>67</v>
      </c>
      <c r="C120" s="26" t="s">
        <v>135</v>
      </c>
      <c r="D120" s="27">
        <v>41963</v>
      </c>
      <c r="E120" s="26" t="s">
        <v>105</v>
      </c>
      <c r="F120" s="29" t="s">
        <v>9</v>
      </c>
      <c r="G120" s="29">
        <f>Table62[[#This Row],[YTD Expenses]]</f>
        <v>61075.06</v>
      </c>
      <c r="H120" s="29">
        <v>61075.06</v>
      </c>
      <c r="I120" s="34" t="s">
        <v>66</v>
      </c>
      <c r="J120" s="84" t="s">
        <v>604</v>
      </c>
    </row>
    <row r="121" spans="1:10" s="3" customFormat="1" x14ac:dyDescent="0.25">
      <c r="A121" s="74" t="s">
        <v>305</v>
      </c>
      <c r="B121" s="74" t="s">
        <v>67</v>
      </c>
      <c r="C121" s="75" t="s">
        <v>306</v>
      </c>
      <c r="D121" s="76">
        <v>42016</v>
      </c>
      <c r="E121" s="75" t="s">
        <v>307</v>
      </c>
      <c r="F121" s="77" t="s">
        <v>9</v>
      </c>
      <c r="G121" s="77">
        <v>0</v>
      </c>
      <c r="H121" s="77">
        <v>0</v>
      </c>
      <c r="I121" s="70" t="s">
        <v>66</v>
      </c>
      <c r="J121" s="89"/>
    </row>
    <row r="122" spans="1:10" s="72" customFormat="1" x14ac:dyDescent="0.25">
      <c r="A122" s="25" t="s">
        <v>308</v>
      </c>
      <c r="B122" s="25" t="s">
        <v>67</v>
      </c>
      <c r="C122" s="26" t="s">
        <v>309</v>
      </c>
      <c r="D122" s="27">
        <v>42019</v>
      </c>
      <c r="E122" s="26" t="s">
        <v>307</v>
      </c>
      <c r="F122" s="29" t="s">
        <v>9</v>
      </c>
      <c r="G122" s="29">
        <f>Table62[[#This Row],[YTD Expenses]]</f>
        <v>10000</v>
      </c>
      <c r="H122" s="29">
        <v>10000</v>
      </c>
      <c r="I122" s="34" t="s">
        <v>66</v>
      </c>
      <c r="J122" s="84"/>
    </row>
    <row r="123" spans="1:10" s="72" customFormat="1" x14ac:dyDescent="0.25">
      <c r="A123" s="25" t="s">
        <v>310</v>
      </c>
      <c r="B123" s="25" t="s">
        <v>67</v>
      </c>
      <c r="C123" s="26" t="s">
        <v>311</v>
      </c>
      <c r="D123" s="27">
        <v>42019</v>
      </c>
      <c r="E123" s="26" t="s">
        <v>8</v>
      </c>
      <c r="F123" s="29" t="s">
        <v>9</v>
      </c>
      <c r="G123" s="29">
        <f>Table62[[#This Row],[YTD Expenses]]</f>
        <v>15000</v>
      </c>
      <c r="H123" s="29">
        <v>15000</v>
      </c>
      <c r="I123" s="34" t="s">
        <v>66</v>
      </c>
      <c r="J123" s="84"/>
    </row>
    <row r="124" spans="1:10" s="3" customFormat="1" x14ac:dyDescent="0.25">
      <c r="A124" s="25" t="s">
        <v>312</v>
      </c>
      <c r="B124" s="25" t="s">
        <v>67</v>
      </c>
      <c r="C124" s="26" t="s">
        <v>313</v>
      </c>
      <c r="D124" s="27">
        <v>42033</v>
      </c>
      <c r="E124" s="26" t="s">
        <v>8</v>
      </c>
      <c r="F124" s="29" t="s">
        <v>9</v>
      </c>
      <c r="G124" s="29">
        <f>Table62[[#This Row],[YTD Expenses]]</f>
        <v>4550.18</v>
      </c>
      <c r="H124" s="29">
        <v>4550.18</v>
      </c>
      <c r="I124" s="34" t="s">
        <v>66</v>
      </c>
      <c r="J124" s="84"/>
    </row>
    <row r="125" spans="1:10" s="3" customFormat="1" x14ac:dyDescent="0.25">
      <c r="A125" s="25" t="s">
        <v>159</v>
      </c>
      <c r="B125" s="25" t="s">
        <v>67</v>
      </c>
      <c r="C125" s="26" t="s">
        <v>160</v>
      </c>
      <c r="D125" s="27">
        <v>42033</v>
      </c>
      <c r="E125" s="26" t="s">
        <v>8</v>
      </c>
      <c r="F125" s="29" t="s">
        <v>9</v>
      </c>
      <c r="G125" s="29">
        <f>Table62[[#This Row],[YTD Expenses]]</f>
        <v>5554.07</v>
      </c>
      <c r="H125" s="29">
        <v>5554.07</v>
      </c>
      <c r="I125" s="34" t="s">
        <v>66</v>
      </c>
      <c r="J125" s="84" t="s">
        <v>605</v>
      </c>
    </row>
    <row r="126" spans="1:10" s="3" customFormat="1" x14ac:dyDescent="0.25">
      <c r="A126" s="25" t="s">
        <v>161</v>
      </c>
      <c r="B126" s="25" t="s">
        <v>67</v>
      </c>
      <c r="C126" s="26" t="s">
        <v>162</v>
      </c>
      <c r="D126" s="27">
        <v>42033</v>
      </c>
      <c r="E126" s="26" t="s">
        <v>8</v>
      </c>
      <c r="F126" s="29" t="s">
        <v>9</v>
      </c>
      <c r="G126" s="29">
        <f>Table62[[#This Row],[YTD Expenses]]</f>
        <v>20261.68</v>
      </c>
      <c r="H126" s="29">
        <v>20261.68</v>
      </c>
      <c r="I126" s="34" t="s">
        <v>66</v>
      </c>
      <c r="J126" s="84" t="s">
        <v>606</v>
      </c>
    </row>
    <row r="127" spans="1:10" s="3" customFormat="1" x14ac:dyDescent="0.25">
      <c r="A127" s="25" t="s">
        <v>314</v>
      </c>
      <c r="B127" s="25" t="s">
        <v>67</v>
      </c>
      <c r="C127" s="26" t="s">
        <v>324</v>
      </c>
      <c r="D127" s="27">
        <v>42047</v>
      </c>
      <c r="E127" s="26" t="s">
        <v>8</v>
      </c>
      <c r="F127" s="29" t="s">
        <v>9</v>
      </c>
      <c r="G127" s="29">
        <f>Table62[[#This Row],[YTD Expenses]]</f>
        <v>20992.5</v>
      </c>
      <c r="H127" s="29">
        <v>20992.5</v>
      </c>
      <c r="I127" s="34" t="s">
        <v>66</v>
      </c>
      <c r="J127" s="84" t="s">
        <v>609</v>
      </c>
    </row>
    <row r="128" spans="1:10" s="3" customFormat="1" x14ac:dyDescent="0.25">
      <c r="A128" s="30" t="s">
        <v>505</v>
      </c>
      <c r="B128" s="30" t="s">
        <v>67</v>
      </c>
      <c r="C128" s="31" t="s">
        <v>506</v>
      </c>
      <c r="D128" s="32">
        <v>42058</v>
      </c>
      <c r="E128" s="31" t="s">
        <v>307</v>
      </c>
      <c r="F128" s="34" t="s">
        <v>9</v>
      </c>
      <c r="G128" s="29">
        <f>Table62[[#This Row],[YTD Expenses]]</f>
        <v>10000</v>
      </c>
      <c r="H128" s="34">
        <v>10000</v>
      </c>
      <c r="I128" s="34" t="s">
        <v>66</v>
      </c>
      <c r="J128" s="84"/>
    </row>
    <row r="129" spans="1:10" s="3" customFormat="1" x14ac:dyDescent="0.25">
      <c r="A129" s="30" t="s">
        <v>507</v>
      </c>
      <c r="B129" s="25" t="s">
        <v>67</v>
      </c>
      <c r="C129" s="31" t="s">
        <v>532</v>
      </c>
      <c r="D129" s="27">
        <v>42058</v>
      </c>
      <c r="E129" s="26" t="s">
        <v>8</v>
      </c>
      <c r="F129" s="29" t="s">
        <v>9</v>
      </c>
      <c r="G129" s="29">
        <f>Table62[[#This Row],[YTD Expenses]]</f>
        <v>14545</v>
      </c>
      <c r="H129" s="29">
        <v>14545</v>
      </c>
      <c r="I129" s="34" t="s">
        <v>66</v>
      </c>
      <c r="J129" s="84"/>
    </row>
    <row r="130" spans="1:10" s="3" customFormat="1" x14ac:dyDescent="0.25">
      <c r="A130" s="14" t="s">
        <v>315</v>
      </c>
      <c r="B130" s="14" t="s">
        <v>67</v>
      </c>
      <c r="C130" s="15" t="s">
        <v>325</v>
      </c>
      <c r="D130" s="16">
        <v>42069</v>
      </c>
      <c r="E130" s="15" t="s">
        <v>11</v>
      </c>
      <c r="F130" s="23" t="s">
        <v>10</v>
      </c>
      <c r="G130" s="23">
        <v>350000</v>
      </c>
      <c r="H130" s="23">
        <v>0</v>
      </c>
      <c r="I130" s="23" t="s">
        <v>65</v>
      </c>
      <c r="J130" s="87"/>
    </row>
    <row r="131" spans="1:10" s="72" customFormat="1" x14ac:dyDescent="0.25">
      <c r="A131" s="25" t="s">
        <v>316</v>
      </c>
      <c r="B131" s="25" t="s">
        <v>67</v>
      </c>
      <c r="C131" s="26" t="s">
        <v>326</v>
      </c>
      <c r="D131" s="27">
        <v>42075</v>
      </c>
      <c r="E131" s="26" t="s">
        <v>307</v>
      </c>
      <c r="F131" s="29" t="s">
        <v>9</v>
      </c>
      <c r="G131" s="29">
        <f>Table62[[#This Row],[YTD Expenses]]</f>
        <v>10580</v>
      </c>
      <c r="H131" s="29">
        <v>10580</v>
      </c>
      <c r="I131" s="34" t="s">
        <v>66</v>
      </c>
      <c r="J131" s="84"/>
    </row>
    <row r="132" spans="1:10" s="101" customFormat="1" ht="16.5" customHeight="1" x14ac:dyDescent="0.25">
      <c r="A132" s="117" t="s">
        <v>317</v>
      </c>
      <c r="B132" s="117" t="s">
        <v>67</v>
      </c>
      <c r="C132" s="118" t="s">
        <v>327</v>
      </c>
      <c r="D132" s="119">
        <v>42075</v>
      </c>
      <c r="E132" s="118" t="s">
        <v>68</v>
      </c>
      <c r="F132" s="120" t="s">
        <v>9</v>
      </c>
      <c r="G132" s="120">
        <v>0</v>
      </c>
      <c r="H132" s="120">
        <v>0</v>
      </c>
      <c r="I132" s="121" t="s">
        <v>466</v>
      </c>
      <c r="J132" s="122" t="s">
        <v>608</v>
      </c>
    </row>
    <row r="133" spans="1:10" s="3" customFormat="1" x14ac:dyDescent="0.25">
      <c r="A133" s="54" t="s">
        <v>318</v>
      </c>
      <c r="B133" s="54" t="s">
        <v>67</v>
      </c>
      <c r="C133" s="55" t="s">
        <v>328</v>
      </c>
      <c r="D133" s="56">
        <v>42079</v>
      </c>
      <c r="E133" s="55" t="s">
        <v>42</v>
      </c>
      <c r="F133" s="57" t="s">
        <v>9</v>
      </c>
      <c r="G133" s="57">
        <v>0</v>
      </c>
      <c r="H133" s="57">
        <v>0</v>
      </c>
      <c r="I133" s="42" t="s">
        <v>472</v>
      </c>
      <c r="J133" s="90"/>
    </row>
    <row r="134" spans="1:10" s="3" customFormat="1" x14ac:dyDescent="0.25">
      <c r="A134" s="54" t="s">
        <v>319</v>
      </c>
      <c r="B134" s="54" t="s">
        <v>67</v>
      </c>
      <c r="C134" s="55" t="s">
        <v>329</v>
      </c>
      <c r="D134" s="56">
        <v>42079</v>
      </c>
      <c r="E134" s="55" t="s">
        <v>42</v>
      </c>
      <c r="F134" s="57" t="s">
        <v>9</v>
      </c>
      <c r="G134" s="57">
        <v>0</v>
      </c>
      <c r="H134" s="57">
        <v>0</v>
      </c>
      <c r="I134" s="42" t="s">
        <v>472</v>
      </c>
      <c r="J134" s="90"/>
    </row>
    <row r="135" spans="1:10" s="3" customFormat="1" x14ac:dyDescent="0.25">
      <c r="A135" s="25" t="s">
        <v>320</v>
      </c>
      <c r="B135" s="25" t="s">
        <v>67</v>
      </c>
      <c r="C135" s="26" t="s">
        <v>330</v>
      </c>
      <c r="D135" s="27">
        <v>42080</v>
      </c>
      <c r="E135" s="26" t="s">
        <v>78</v>
      </c>
      <c r="F135" s="29" t="s">
        <v>9</v>
      </c>
      <c r="G135" s="29">
        <f>Table62[[#This Row],[YTD Expenses]]</f>
        <v>25185.5</v>
      </c>
      <c r="H135" s="29">
        <v>25185.5</v>
      </c>
      <c r="I135" s="34" t="s">
        <v>66</v>
      </c>
      <c r="J135" s="84" t="s">
        <v>607</v>
      </c>
    </row>
    <row r="136" spans="1:10" s="3" customFormat="1" x14ac:dyDescent="0.25">
      <c r="A136" s="54" t="s">
        <v>321</v>
      </c>
      <c r="B136" s="54" t="s">
        <v>67</v>
      </c>
      <c r="C136" s="55" t="s">
        <v>331</v>
      </c>
      <c r="D136" s="56">
        <v>42083</v>
      </c>
      <c r="E136" s="55" t="s">
        <v>42</v>
      </c>
      <c r="F136" s="57" t="s">
        <v>9</v>
      </c>
      <c r="G136" s="57">
        <v>0</v>
      </c>
      <c r="H136" s="57">
        <v>0</v>
      </c>
      <c r="I136" s="42" t="s">
        <v>472</v>
      </c>
      <c r="J136" s="90"/>
    </row>
    <row r="137" spans="1:10" s="3" customFormat="1" x14ac:dyDescent="0.25">
      <c r="A137" s="74" t="s">
        <v>322</v>
      </c>
      <c r="B137" s="74" t="s">
        <v>67</v>
      </c>
      <c r="C137" s="75" t="s">
        <v>332</v>
      </c>
      <c r="D137" s="76">
        <v>42088</v>
      </c>
      <c r="E137" s="75" t="s">
        <v>42</v>
      </c>
      <c r="F137" s="77" t="s">
        <v>9</v>
      </c>
      <c r="G137" s="77">
        <v>0</v>
      </c>
      <c r="H137" s="77">
        <v>0</v>
      </c>
      <c r="I137" s="70" t="s">
        <v>466</v>
      </c>
      <c r="J137" s="89"/>
    </row>
    <row r="138" spans="1:10" s="101" customFormat="1" ht="17.25" customHeight="1" x14ac:dyDescent="0.25">
      <c r="A138" s="117" t="s">
        <v>323</v>
      </c>
      <c r="B138" s="117" t="s">
        <v>67</v>
      </c>
      <c r="C138" s="118" t="s">
        <v>333</v>
      </c>
      <c r="D138" s="119">
        <v>42088</v>
      </c>
      <c r="E138" s="118" t="s">
        <v>334</v>
      </c>
      <c r="F138" s="120" t="s">
        <v>9</v>
      </c>
      <c r="G138" s="120">
        <v>0</v>
      </c>
      <c r="H138" s="120">
        <v>0</v>
      </c>
      <c r="I138" s="121" t="s">
        <v>466</v>
      </c>
      <c r="J138" s="122" t="s">
        <v>610</v>
      </c>
    </row>
    <row r="139" spans="1:10" s="3" customFormat="1" x14ac:dyDescent="0.25">
      <c r="A139" s="39" t="s">
        <v>508</v>
      </c>
      <c r="B139" s="39" t="s">
        <v>67</v>
      </c>
      <c r="C139" s="49" t="s">
        <v>509</v>
      </c>
      <c r="D139" s="41">
        <v>42093</v>
      </c>
      <c r="E139" s="49" t="s">
        <v>11</v>
      </c>
      <c r="F139" s="42" t="s">
        <v>10</v>
      </c>
      <c r="G139" s="42">
        <v>0</v>
      </c>
      <c r="H139" s="42">
        <v>0</v>
      </c>
      <c r="I139" s="42" t="s">
        <v>472</v>
      </c>
      <c r="J139" s="90"/>
    </row>
    <row r="140" spans="1:10" s="176" customFormat="1" x14ac:dyDescent="0.25">
      <c r="A140" s="166" t="s">
        <v>691</v>
      </c>
      <c r="B140" s="166"/>
      <c r="C140" s="172"/>
      <c r="D140" s="173"/>
      <c r="E140" s="172"/>
      <c r="F140" s="174"/>
      <c r="G140" s="174">
        <f>SUM(G114:G139)</f>
        <v>634322.16999999993</v>
      </c>
      <c r="H140" s="174">
        <f>SUM(H114:H139)</f>
        <v>284322.17</v>
      </c>
      <c r="I140" s="174"/>
      <c r="J140" s="175"/>
    </row>
    <row r="141" spans="1:10" s="3" customFormat="1" x14ac:dyDescent="0.25">
      <c r="A141" s="67" t="s">
        <v>480</v>
      </c>
      <c r="B141" s="67" t="s">
        <v>77</v>
      </c>
      <c r="C141" s="78" t="s">
        <v>481</v>
      </c>
      <c r="D141" s="69">
        <v>41947</v>
      </c>
      <c r="E141" s="78" t="s">
        <v>8</v>
      </c>
      <c r="F141" s="70" t="s">
        <v>9</v>
      </c>
      <c r="G141" s="70">
        <v>0</v>
      </c>
      <c r="H141" s="70">
        <v>0</v>
      </c>
      <c r="I141" s="70" t="s">
        <v>466</v>
      </c>
      <c r="J141" s="89"/>
    </row>
    <row r="142" spans="1:10" s="3" customFormat="1" x14ac:dyDescent="0.25">
      <c r="A142" s="39" t="s">
        <v>482</v>
      </c>
      <c r="B142" s="39" t="s">
        <v>77</v>
      </c>
      <c r="C142" s="49" t="s">
        <v>483</v>
      </c>
      <c r="D142" s="41">
        <v>41947</v>
      </c>
      <c r="E142" s="49" t="s">
        <v>8</v>
      </c>
      <c r="F142" s="42" t="s">
        <v>10</v>
      </c>
      <c r="G142" s="42">
        <v>0</v>
      </c>
      <c r="H142" s="42">
        <v>0</v>
      </c>
      <c r="I142" s="42" t="s">
        <v>472</v>
      </c>
      <c r="J142" s="90"/>
    </row>
    <row r="143" spans="1:10" s="3" customFormat="1" x14ac:dyDescent="0.25">
      <c r="A143" s="39" t="s">
        <v>484</v>
      </c>
      <c r="B143" s="39" t="s">
        <v>77</v>
      </c>
      <c r="C143" s="49" t="s">
        <v>485</v>
      </c>
      <c r="D143" s="41">
        <v>41947</v>
      </c>
      <c r="E143" s="49" t="s">
        <v>11</v>
      </c>
      <c r="F143" s="42" t="s">
        <v>10</v>
      </c>
      <c r="G143" s="42">
        <v>0</v>
      </c>
      <c r="H143" s="42">
        <v>0</v>
      </c>
      <c r="I143" s="42" t="s">
        <v>472</v>
      </c>
      <c r="J143" s="90"/>
    </row>
    <row r="144" spans="1:10" s="3" customFormat="1" x14ac:dyDescent="0.25">
      <c r="A144" s="39" t="s">
        <v>486</v>
      </c>
      <c r="B144" s="39" t="s">
        <v>77</v>
      </c>
      <c r="C144" s="49" t="s">
        <v>487</v>
      </c>
      <c r="D144" s="41">
        <v>41947</v>
      </c>
      <c r="E144" s="49" t="s">
        <v>8</v>
      </c>
      <c r="F144" s="42" t="s">
        <v>9</v>
      </c>
      <c r="G144" s="42">
        <v>0</v>
      </c>
      <c r="H144" s="42">
        <v>0</v>
      </c>
      <c r="I144" s="42" t="s">
        <v>472</v>
      </c>
      <c r="J144" s="90"/>
    </row>
    <row r="145" spans="1:10" s="3" customFormat="1" x14ac:dyDescent="0.25">
      <c r="A145" s="25" t="s">
        <v>79</v>
      </c>
      <c r="B145" s="25" t="s">
        <v>77</v>
      </c>
      <c r="C145" s="26" t="s">
        <v>81</v>
      </c>
      <c r="D145" s="27">
        <v>41947</v>
      </c>
      <c r="E145" s="26" t="s">
        <v>8</v>
      </c>
      <c r="F145" s="29" t="s">
        <v>9</v>
      </c>
      <c r="G145" s="29">
        <f>Table62[[#This Row],[YTD Expenses]]</f>
        <v>11990</v>
      </c>
      <c r="H145" s="29">
        <v>11990</v>
      </c>
      <c r="I145" s="34" t="s">
        <v>66</v>
      </c>
      <c r="J145" s="84" t="s">
        <v>548</v>
      </c>
    </row>
    <row r="146" spans="1:10" s="101" customFormat="1" x14ac:dyDescent="0.25">
      <c r="A146" s="102" t="s">
        <v>676</v>
      </c>
      <c r="B146" s="94" t="s">
        <v>77</v>
      </c>
      <c r="C146" s="95" t="s">
        <v>80</v>
      </c>
      <c r="D146" s="96">
        <v>41947</v>
      </c>
      <c r="E146" s="95" t="s">
        <v>8</v>
      </c>
      <c r="F146" s="98" t="s">
        <v>9</v>
      </c>
      <c r="G146" s="29">
        <f>Table62[[#This Row],[YTD Expenses]]</f>
        <v>2317.0500000000002</v>
      </c>
      <c r="H146" s="98">
        <v>2317.0500000000002</v>
      </c>
      <c r="I146" s="99" t="s">
        <v>66</v>
      </c>
      <c r="J146" s="100" t="s">
        <v>617</v>
      </c>
    </row>
    <row r="147" spans="1:10" s="101" customFormat="1" x14ac:dyDescent="0.25">
      <c r="A147" s="102" t="s">
        <v>677</v>
      </c>
      <c r="B147" s="94" t="s">
        <v>77</v>
      </c>
      <c r="C147" s="95" t="s">
        <v>80</v>
      </c>
      <c r="D147" s="96">
        <v>41947</v>
      </c>
      <c r="E147" s="95" t="s">
        <v>8</v>
      </c>
      <c r="F147" s="98" t="s">
        <v>9</v>
      </c>
      <c r="G147" s="29">
        <f>Table62[[#This Row],[YTD Expenses]]</f>
        <v>70000</v>
      </c>
      <c r="H147" s="98">
        <v>70000</v>
      </c>
      <c r="I147" s="99" t="s">
        <v>66</v>
      </c>
      <c r="J147" s="100" t="s">
        <v>617</v>
      </c>
    </row>
    <row r="148" spans="1:10" s="3" customFormat="1" x14ac:dyDescent="0.25">
      <c r="A148" s="25" t="s">
        <v>82</v>
      </c>
      <c r="B148" s="25" t="s">
        <v>77</v>
      </c>
      <c r="C148" s="26" t="s">
        <v>335</v>
      </c>
      <c r="D148" s="27">
        <v>41947</v>
      </c>
      <c r="E148" s="26" t="s">
        <v>8</v>
      </c>
      <c r="F148" s="29" t="s">
        <v>9</v>
      </c>
      <c r="G148" s="29">
        <f>Table62[[#This Row],[YTD Expenses]]</f>
        <v>20000</v>
      </c>
      <c r="H148" s="29">
        <v>20000</v>
      </c>
      <c r="I148" s="34" t="s">
        <v>66</v>
      </c>
      <c r="J148" s="84" t="s">
        <v>620</v>
      </c>
    </row>
    <row r="149" spans="1:10" s="3" customFormat="1" x14ac:dyDescent="0.25">
      <c r="A149" s="74" t="s">
        <v>163</v>
      </c>
      <c r="B149" s="74" t="s">
        <v>77</v>
      </c>
      <c r="C149" s="75" t="s">
        <v>164</v>
      </c>
      <c r="D149" s="76">
        <v>41962</v>
      </c>
      <c r="E149" s="75" t="s">
        <v>78</v>
      </c>
      <c r="F149" s="77" t="s">
        <v>9</v>
      </c>
      <c r="G149" s="77">
        <v>0</v>
      </c>
      <c r="H149" s="77">
        <v>0</v>
      </c>
      <c r="I149" s="70" t="s">
        <v>466</v>
      </c>
      <c r="J149" s="89"/>
    </row>
    <row r="150" spans="1:10" s="3" customFormat="1" x14ac:dyDescent="0.25">
      <c r="A150" s="25" t="s">
        <v>336</v>
      </c>
      <c r="B150" s="25" t="s">
        <v>77</v>
      </c>
      <c r="C150" s="26" t="s">
        <v>342</v>
      </c>
      <c r="D150" s="27">
        <v>41976</v>
      </c>
      <c r="E150" s="26" t="s">
        <v>68</v>
      </c>
      <c r="F150" s="29" t="s">
        <v>9</v>
      </c>
      <c r="G150" s="29">
        <v>2145.84</v>
      </c>
      <c r="H150" s="29">
        <v>2145.84</v>
      </c>
      <c r="I150" s="34" t="s">
        <v>66</v>
      </c>
      <c r="J150" s="84" t="s">
        <v>616</v>
      </c>
    </row>
    <row r="151" spans="1:10" s="3" customFormat="1" x14ac:dyDescent="0.25">
      <c r="A151" s="25" t="s">
        <v>337</v>
      </c>
      <c r="B151" s="25" t="s">
        <v>77</v>
      </c>
      <c r="C151" s="26" t="s">
        <v>343</v>
      </c>
      <c r="D151" s="27">
        <v>42341</v>
      </c>
      <c r="E151" s="26" t="s">
        <v>68</v>
      </c>
      <c r="F151" s="29" t="s">
        <v>9</v>
      </c>
      <c r="G151" s="29">
        <v>2145.87</v>
      </c>
      <c r="H151" s="29">
        <v>2145.87</v>
      </c>
      <c r="I151" s="34" t="s">
        <v>66</v>
      </c>
      <c r="J151" s="84" t="s">
        <v>622</v>
      </c>
    </row>
    <row r="152" spans="1:10" s="3" customFormat="1" x14ac:dyDescent="0.25">
      <c r="A152" s="25" t="s">
        <v>338</v>
      </c>
      <c r="B152" s="25" t="s">
        <v>77</v>
      </c>
      <c r="C152" s="26" t="s">
        <v>344</v>
      </c>
      <c r="D152" s="27">
        <v>42341</v>
      </c>
      <c r="E152" s="26" t="s">
        <v>68</v>
      </c>
      <c r="F152" s="29" t="s">
        <v>9</v>
      </c>
      <c r="G152" s="29">
        <v>2145.87</v>
      </c>
      <c r="H152" s="29">
        <v>2145.87</v>
      </c>
      <c r="I152" s="34" t="s">
        <v>66</v>
      </c>
      <c r="J152" s="84" t="s">
        <v>623</v>
      </c>
    </row>
    <row r="153" spans="1:10" s="3" customFormat="1" x14ac:dyDescent="0.25">
      <c r="A153" s="25" t="s">
        <v>339</v>
      </c>
      <c r="B153" s="25" t="s">
        <v>77</v>
      </c>
      <c r="C153" s="26" t="s">
        <v>345</v>
      </c>
      <c r="D153" s="27">
        <v>42341</v>
      </c>
      <c r="E153" s="26" t="s">
        <v>68</v>
      </c>
      <c r="F153" s="29" t="s">
        <v>9</v>
      </c>
      <c r="G153" s="29">
        <v>2145.87</v>
      </c>
      <c r="H153" s="29">
        <v>2145.87</v>
      </c>
      <c r="I153" s="34" t="s">
        <v>66</v>
      </c>
      <c r="J153" s="84" t="s">
        <v>624</v>
      </c>
    </row>
    <row r="154" spans="1:10" s="3" customFormat="1" x14ac:dyDescent="0.25">
      <c r="A154" s="25" t="s">
        <v>340</v>
      </c>
      <c r="B154" s="25" t="s">
        <v>77</v>
      </c>
      <c r="C154" s="26" t="s">
        <v>346</v>
      </c>
      <c r="D154" s="27">
        <v>42341</v>
      </c>
      <c r="E154" s="26" t="s">
        <v>68</v>
      </c>
      <c r="F154" s="29" t="s">
        <v>9</v>
      </c>
      <c r="G154" s="29">
        <v>2145.87</v>
      </c>
      <c r="H154" s="29">
        <v>2145.87</v>
      </c>
      <c r="I154" s="34" t="s">
        <v>66</v>
      </c>
      <c r="J154" s="84" t="s">
        <v>625</v>
      </c>
    </row>
    <row r="155" spans="1:10" s="3" customFormat="1" x14ac:dyDescent="0.25">
      <c r="A155" s="25" t="s">
        <v>341</v>
      </c>
      <c r="B155" s="25" t="s">
        <v>77</v>
      </c>
      <c r="C155" s="26" t="s">
        <v>347</v>
      </c>
      <c r="D155" s="27">
        <v>42341</v>
      </c>
      <c r="E155" s="26" t="s">
        <v>68</v>
      </c>
      <c r="F155" s="29" t="s">
        <v>9</v>
      </c>
      <c r="G155" s="29">
        <v>1466.87</v>
      </c>
      <c r="H155" s="29">
        <v>1466.87</v>
      </c>
      <c r="I155" s="34" t="s">
        <v>66</v>
      </c>
      <c r="J155" s="84" t="s">
        <v>626</v>
      </c>
    </row>
    <row r="156" spans="1:10" s="3" customFormat="1" x14ac:dyDescent="0.25">
      <c r="A156" s="58" t="s">
        <v>165</v>
      </c>
      <c r="B156" s="58" t="s">
        <v>77</v>
      </c>
      <c r="C156" s="50" t="s">
        <v>522</v>
      </c>
      <c r="D156" s="60">
        <v>41983</v>
      </c>
      <c r="E156" s="59" t="s">
        <v>8</v>
      </c>
      <c r="F156" s="61" t="s">
        <v>9</v>
      </c>
      <c r="G156" s="61">
        <v>100000</v>
      </c>
      <c r="H156" s="61">
        <v>100000</v>
      </c>
      <c r="I156" s="61" t="s">
        <v>65</v>
      </c>
      <c r="J156" s="88" t="s">
        <v>618</v>
      </c>
    </row>
    <row r="157" spans="1:10" s="3" customFormat="1" x14ac:dyDescent="0.25">
      <c r="A157" s="25" t="s">
        <v>136</v>
      </c>
      <c r="B157" s="25" t="s">
        <v>77</v>
      </c>
      <c r="C157" s="26" t="s">
        <v>71</v>
      </c>
      <c r="D157" s="27">
        <v>41983</v>
      </c>
      <c r="E157" s="26" t="s">
        <v>137</v>
      </c>
      <c r="F157" s="29" t="s">
        <v>9</v>
      </c>
      <c r="G157" s="29">
        <v>0</v>
      </c>
      <c r="H157" s="29">
        <v>0</v>
      </c>
      <c r="I157" s="34" t="s">
        <v>66</v>
      </c>
      <c r="J157" s="84" t="s">
        <v>611</v>
      </c>
    </row>
    <row r="158" spans="1:10" s="3" customFormat="1" x14ac:dyDescent="0.25">
      <c r="A158" s="25" t="s">
        <v>138</v>
      </c>
      <c r="B158" s="25" t="s">
        <v>77</v>
      </c>
      <c r="C158" s="26" t="s">
        <v>139</v>
      </c>
      <c r="D158" s="27">
        <v>41988</v>
      </c>
      <c r="E158" s="26" t="s">
        <v>78</v>
      </c>
      <c r="F158" s="29" t="s">
        <v>9</v>
      </c>
      <c r="G158" s="29">
        <f>Table62[[#This Row],[YTD Expenses]]</f>
        <v>23861</v>
      </c>
      <c r="H158" s="29">
        <v>23861</v>
      </c>
      <c r="I158" s="34" t="s">
        <v>66</v>
      </c>
      <c r="J158" s="84" t="s">
        <v>612</v>
      </c>
    </row>
    <row r="159" spans="1:10" s="3" customFormat="1" x14ac:dyDescent="0.25">
      <c r="A159" s="5" t="s">
        <v>140</v>
      </c>
      <c r="B159" s="5" t="s">
        <v>77</v>
      </c>
      <c r="C159" s="10" t="s">
        <v>542</v>
      </c>
      <c r="D159" s="7">
        <v>42011</v>
      </c>
      <c r="E159" s="6" t="s">
        <v>8</v>
      </c>
      <c r="F159" s="8" t="s">
        <v>10</v>
      </c>
      <c r="G159" s="12">
        <v>54506</v>
      </c>
      <c r="H159" s="12">
        <v>0</v>
      </c>
      <c r="I159" s="8" t="s">
        <v>65</v>
      </c>
      <c r="J159" s="86"/>
    </row>
    <row r="160" spans="1:10" s="3" customFormat="1" x14ac:dyDescent="0.25">
      <c r="A160" s="58" t="s">
        <v>166</v>
      </c>
      <c r="B160" s="58" t="s">
        <v>77</v>
      </c>
      <c r="C160" s="59" t="s">
        <v>167</v>
      </c>
      <c r="D160" s="60">
        <v>42011</v>
      </c>
      <c r="E160" s="59" t="s">
        <v>8</v>
      </c>
      <c r="F160" s="61" t="s">
        <v>9</v>
      </c>
      <c r="G160" s="61">
        <v>25000</v>
      </c>
      <c r="H160" s="61">
        <v>25000</v>
      </c>
      <c r="I160" s="61" t="s">
        <v>65</v>
      </c>
      <c r="J160" s="88" t="s">
        <v>619</v>
      </c>
    </row>
    <row r="161" spans="1:10" s="3" customFormat="1" x14ac:dyDescent="0.25">
      <c r="A161" s="25" t="s">
        <v>168</v>
      </c>
      <c r="B161" s="25" t="s">
        <v>77</v>
      </c>
      <c r="C161" s="26" t="s">
        <v>169</v>
      </c>
      <c r="D161" s="27">
        <v>42011</v>
      </c>
      <c r="E161" s="26" t="s">
        <v>8</v>
      </c>
      <c r="F161" s="29" t="s">
        <v>9</v>
      </c>
      <c r="G161" s="29">
        <v>20000</v>
      </c>
      <c r="H161" s="29">
        <v>0</v>
      </c>
      <c r="I161" s="34" t="s">
        <v>66</v>
      </c>
      <c r="J161" s="84" t="s">
        <v>547</v>
      </c>
    </row>
    <row r="162" spans="1:10" s="3" customFormat="1" x14ac:dyDescent="0.25">
      <c r="A162" s="14" t="s">
        <v>348</v>
      </c>
      <c r="B162" s="14" t="s">
        <v>77</v>
      </c>
      <c r="C162" s="15" t="s">
        <v>352</v>
      </c>
      <c r="D162" s="16">
        <v>42032</v>
      </c>
      <c r="E162" s="15" t="s">
        <v>11</v>
      </c>
      <c r="F162" s="23" t="s">
        <v>10</v>
      </c>
      <c r="G162" s="23">
        <v>128000</v>
      </c>
      <c r="H162" s="23">
        <v>0</v>
      </c>
      <c r="I162" s="23" t="s">
        <v>65</v>
      </c>
      <c r="J162" s="87"/>
    </row>
    <row r="163" spans="1:10" s="3" customFormat="1" x14ac:dyDescent="0.25">
      <c r="A163" s="14" t="s">
        <v>349</v>
      </c>
      <c r="B163" s="14" t="s">
        <v>77</v>
      </c>
      <c r="C163" s="15" t="s">
        <v>353</v>
      </c>
      <c r="D163" s="16">
        <v>42032</v>
      </c>
      <c r="E163" s="15" t="s">
        <v>11</v>
      </c>
      <c r="F163" s="23" t="s">
        <v>10</v>
      </c>
      <c r="G163" s="23">
        <v>50000</v>
      </c>
      <c r="H163" s="23">
        <v>0</v>
      </c>
      <c r="I163" s="23" t="s">
        <v>65</v>
      </c>
      <c r="J163" s="87"/>
    </row>
    <row r="164" spans="1:10" s="3" customFormat="1" x14ac:dyDescent="0.25">
      <c r="A164" s="25" t="s">
        <v>350</v>
      </c>
      <c r="B164" s="25" t="s">
        <v>77</v>
      </c>
      <c r="C164" s="26" t="s">
        <v>354</v>
      </c>
      <c r="D164" s="27">
        <v>42032</v>
      </c>
      <c r="E164" s="26" t="s">
        <v>11</v>
      </c>
      <c r="F164" s="29" t="s">
        <v>10</v>
      </c>
      <c r="G164" s="29">
        <v>100000</v>
      </c>
      <c r="H164" s="29">
        <v>0</v>
      </c>
      <c r="I164" s="34" t="s">
        <v>66</v>
      </c>
      <c r="J164" s="84"/>
    </row>
    <row r="165" spans="1:10" s="3" customFormat="1" x14ac:dyDescent="0.25">
      <c r="A165" s="14" t="s">
        <v>351</v>
      </c>
      <c r="B165" s="14" t="s">
        <v>77</v>
      </c>
      <c r="C165" s="15" t="s">
        <v>357</v>
      </c>
      <c r="D165" s="16">
        <v>42032</v>
      </c>
      <c r="E165" s="15" t="s">
        <v>11</v>
      </c>
      <c r="F165" s="23" t="s">
        <v>10</v>
      </c>
      <c r="G165" s="23">
        <v>50000</v>
      </c>
      <c r="H165" s="23">
        <v>0</v>
      </c>
      <c r="I165" s="23" t="s">
        <v>65</v>
      </c>
      <c r="J165" s="87"/>
    </row>
    <row r="166" spans="1:10" s="3" customFormat="1" x14ac:dyDescent="0.25">
      <c r="A166" s="25" t="s">
        <v>170</v>
      </c>
      <c r="B166" s="25" t="s">
        <v>77</v>
      </c>
      <c r="C166" s="26" t="s">
        <v>175</v>
      </c>
      <c r="D166" s="27">
        <v>42034</v>
      </c>
      <c r="E166" s="26" t="s">
        <v>8</v>
      </c>
      <c r="F166" s="29" t="s">
        <v>9</v>
      </c>
      <c r="G166" s="29">
        <v>4811.3999999999996</v>
      </c>
      <c r="H166" s="29">
        <v>4811.3999999999996</v>
      </c>
      <c r="I166" s="29" t="s">
        <v>66</v>
      </c>
      <c r="J166" s="84" t="s">
        <v>613</v>
      </c>
    </row>
    <row r="167" spans="1:10" s="3" customFormat="1" x14ac:dyDescent="0.25">
      <c r="A167" s="25" t="s">
        <v>171</v>
      </c>
      <c r="B167" s="25" t="s">
        <v>77</v>
      </c>
      <c r="C167" s="26" t="s">
        <v>174</v>
      </c>
      <c r="D167" s="27">
        <v>42034</v>
      </c>
      <c r="E167" s="26" t="s">
        <v>8</v>
      </c>
      <c r="F167" s="29" t="s">
        <v>9</v>
      </c>
      <c r="G167" s="29">
        <v>3207.6</v>
      </c>
      <c r="H167" s="29">
        <v>3207.6</v>
      </c>
      <c r="I167" s="29" t="s">
        <v>66</v>
      </c>
      <c r="J167" s="84" t="s">
        <v>614</v>
      </c>
    </row>
    <row r="168" spans="1:10" s="3" customFormat="1" x14ac:dyDescent="0.25">
      <c r="A168" s="25" t="s">
        <v>172</v>
      </c>
      <c r="B168" s="25" t="s">
        <v>77</v>
      </c>
      <c r="C168" s="26" t="s">
        <v>173</v>
      </c>
      <c r="D168" s="27">
        <v>42034</v>
      </c>
      <c r="E168" s="26" t="s">
        <v>8</v>
      </c>
      <c r="F168" s="29" t="s">
        <v>9</v>
      </c>
      <c r="G168" s="29">
        <v>1603.8</v>
      </c>
      <c r="H168" s="29">
        <v>1603.8</v>
      </c>
      <c r="I168" s="29" t="s">
        <v>66</v>
      </c>
      <c r="J168" s="84" t="s">
        <v>615</v>
      </c>
    </row>
    <row r="169" spans="1:10" s="3" customFormat="1" x14ac:dyDescent="0.25">
      <c r="A169" s="14" t="s">
        <v>355</v>
      </c>
      <c r="B169" s="14" t="s">
        <v>77</v>
      </c>
      <c r="C169" s="15" t="s">
        <v>356</v>
      </c>
      <c r="D169" s="16">
        <v>42037</v>
      </c>
      <c r="E169" s="15" t="s">
        <v>11</v>
      </c>
      <c r="F169" s="23" t="s">
        <v>10</v>
      </c>
      <c r="G169" s="23">
        <v>50000</v>
      </c>
      <c r="H169" s="23">
        <v>0</v>
      </c>
      <c r="I169" s="23" t="s">
        <v>65</v>
      </c>
      <c r="J169" s="87"/>
    </row>
    <row r="170" spans="1:10" s="3" customFormat="1" x14ac:dyDescent="0.25">
      <c r="A170" s="14" t="s">
        <v>358</v>
      </c>
      <c r="B170" s="14" t="s">
        <v>77</v>
      </c>
      <c r="C170" s="15" t="s">
        <v>359</v>
      </c>
      <c r="D170" s="16">
        <v>42046</v>
      </c>
      <c r="E170" s="15" t="s">
        <v>11</v>
      </c>
      <c r="F170" s="23" t="s">
        <v>10</v>
      </c>
      <c r="G170" s="23">
        <v>50000</v>
      </c>
      <c r="H170" s="23">
        <v>0</v>
      </c>
      <c r="I170" s="23" t="s">
        <v>65</v>
      </c>
      <c r="J170" s="87"/>
    </row>
    <row r="171" spans="1:10" s="3" customFormat="1" x14ac:dyDescent="0.25">
      <c r="A171" s="14" t="s">
        <v>360</v>
      </c>
      <c r="B171" s="14" t="s">
        <v>77</v>
      </c>
      <c r="C171" s="15" t="s">
        <v>361</v>
      </c>
      <c r="D171" s="16">
        <v>42046</v>
      </c>
      <c r="E171" s="15" t="s">
        <v>11</v>
      </c>
      <c r="F171" s="23" t="s">
        <v>10</v>
      </c>
      <c r="G171" s="23">
        <v>50000</v>
      </c>
      <c r="H171" s="23">
        <v>0</v>
      </c>
      <c r="I171" s="23" t="s">
        <v>65</v>
      </c>
      <c r="J171" s="87"/>
    </row>
    <row r="172" spans="1:10" s="3" customFormat="1" x14ac:dyDescent="0.25">
      <c r="A172" s="25" t="s">
        <v>362</v>
      </c>
      <c r="B172" s="25" t="s">
        <v>77</v>
      </c>
      <c r="C172" s="26" t="s">
        <v>365</v>
      </c>
      <c r="D172" s="27">
        <v>42060</v>
      </c>
      <c r="E172" s="26" t="s">
        <v>8</v>
      </c>
      <c r="F172" s="29" t="s">
        <v>9</v>
      </c>
      <c r="G172" s="29">
        <f>Table62[[#This Row],[YTD Expenses]]</f>
        <v>2707.2</v>
      </c>
      <c r="H172" s="29">
        <v>2707.2</v>
      </c>
      <c r="I172" s="34" t="s">
        <v>66</v>
      </c>
      <c r="J172" s="84" t="s">
        <v>621</v>
      </c>
    </row>
    <row r="173" spans="1:10" s="3" customFormat="1" x14ac:dyDescent="0.25">
      <c r="A173" s="25" t="s">
        <v>363</v>
      </c>
      <c r="B173" s="25" t="s">
        <v>77</v>
      </c>
      <c r="C173" s="26" t="s">
        <v>366</v>
      </c>
      <c r="D173" s="27">
        <v>42061</v>
      </c>
      <c r="E173" s="26" t="s">
        <v>11</v>
      </c>
      <c r="F173" s="29" t="s">
        <v>10</v>
      </c>
      <c r="G173" s="29">
        <v>20123.599999999999</v>
      </c>
      <c r="H173" s="29">
        <v>0</v>
      </c>
      <c r="I173" s="34" t="s">
        <v>66</v>
      </c>
      <c r="J173" s="84"/>
    </row>
    <row r="174" spans="1:10" s="3" customFormat="1" x14ac:dyDescent="0.25">
      <c r="A174" s="25" t="s">
        <v>364</v>
      </c>
      <c r="B174" s="25" t="s">
        <v>77</v>
      </c>
      <c r="C174" s="26" t="s">
        <v>367</v>
      </c>
      <c r="D174" s="27">
        <v>42061</v>
      </c>
      <c r="E174" s="26" t="s">
        <v>11</v>
      </c>
      <c r="F174" s="34" t="s">
        <v>10</v>
      </c>
      <c r="G174" s="29">
        <v>0</v>
      </c>
      <c r="H174" s="29">
        <v>0</v>
      </c>
      <c r="I174" s="34" t="s">
        <v>66</v>
      </c>
      <c r="J174" s="84"/>
    </row>
    <row r="175" spans="1:10" s="176" customFormat="1" x14ac:dyDescent="0.25">
      <c r="A175" s="166" t="s">
        <v>691</v>
      </c>
      <c r="B175" s="166"/>
      <c r="C175" s="172"/>
      <c r="D175" s="173"/>
      <c r="E175" s="172"/>
      <c r="F175" s="174"/>
      <c r="G175" s="174">
        <f>SUM(G141:G174)</f>
        <v>850323.84</v>
      </c>
      <c r="H175" s="174">
        <f>SUM(H141:H174)</f>
        <v>277694.24</v>
      </c>
      <c r="I175" s="174"/>
      <c r="J175" s="175"/>
    </row>
    <row r="176" spans="1:10" s="3" customFormat="1" x14ac:dyDescent="0.25">
      <c r="A176" s="58" t="s">
        <v>181</v>
      </c>
      <c r="B176" s="58" t="s">
        <v>84</v>
      </c>
      <c r="C176" s="59" t="s">
        <v>182</v>
      </c>
      <c r="D176" s="60">
        <v>42325</v>
      </c>
      <c r="E176" s="59" t="s">
        <v>8</v>
      </c>
      <c r="F176" s="61" t="s">
        <v>9</v>
      </c>
      <c r="G176" s="61">
        <v>25000</v>
      </c>
      <c r="H176" s="61">
        <v>25000</v>
      </c>
      <c r="I176" s="48" t="s">
        <v>66</v>
      </c>
      <c r="J176" s="88" t="s">
        <v>628</v>
      </c>
    </row>
    <row r="177" spans="1:10" s="3" customFormat="1" x14ac:dyDescent="0.25">
      <c r="A177" s="25" t="s">
        <v>83</v>
      </c>
      <c r="B177" s="25" t="s">
        <v>84</v>
      </c>
      <c r="C177" s="26" t="s">
        <v>71</v>
      </c>
      <c r="D177" s="27">
        <v>41963</v>
      </c>
      <c r="E177" s="26" t="s">
        <v>85</v>
      </c>
      <c r="F177" s="29" t="s">
        <v>9</v>
      </c>
      <c r="G177" s="29">
        <v>150000</v>
      </c>
      <c r="H177" s="29">
        <v>150000</v>
      </c>
      <c r="I177" s="34" t="s">
        <v>66</v>
      </c>
      <c r="J177" s="84" t="s">
        <v>627</v>
      </c>
    </row>
    <row r="178" spans="1:10" s="3" customFormat="1" x14ac:dyDescent="0.25">
      <c r="A178" s="14" t="s">
        <v>380</v>
      </c>
      <c r="B178" s="14" t="s">
        <v>84</v>
      </c>
      <c r="C178" s="15" t="s">
        <v>381</v>
      </c>
      <c r="D178" s="16"/>
      <c r="E178" s="15" t="s">
        <v>11</v>
      </c>
      <c r="F178" s="23" t="s">
        <v>10</v>
      </c>
      <c r="G178" s="23">
        <v>320000</v>
      </c>
      <c r="H178" s="23">
        <v>0</v>
      </c>
      <c r="I178" s="23" t="s">
        <v>65</v>
      </c>
      <c r="J178" s="87"/>
    </row>
    <row r="179" spans="1:10" s="3" customFormat="1" x14ac:dyDescent="0.25">
      <c r="A179" s="25" t="s">
        <v>176</v>
      </c>
      <c r="B179" s="25" t="s">
        <v>84</v>
      </c>
      <c r="C179" s="26" t="s">
        <v>177</v>
      </c>
      <c r="D179" s="27">
        <v>42030</v>
      </c>
      <c r="E179" s="26" t="s">
        <v>78</v>
      </c>
      <c r="F179" s="29" t="s">
        <v>9</v>
      </c>
      <c r="G179" s="29">
        <f>Table62[[#This Row],[YTD Expenses]]</f>
        <v>9211.58</v>
      </c>
      <c r="H179" s="29">
        <v>9211.58</v>
      </c>
      <c r="I179" s="34" t="s">
        <v>66</v>
      </c>
      <c r="J179" s="84" t="s">
        <v>631</v>
      </c>
    </row>
    <row r="180" spans="1:10" s="3" customFormat="1" x14ac:dyDescent="0.25">
      <c r="A180" s="25" t="s">
        <v>178</v>
      </c>
      <c r="B180" s="25" t="s">
        <v>84</v>
      </c>
      <c r="C180" s="26" t="s">
        <v>154</v>
      </c>
      <c r="D180" s="27">
        <v>42031</v>
      </c>
      <c r="E180" s="26" t="s">
        <v>105</v>
      </c>
      <c r="F180" s="29" t="s">
        <v>9</v>
      </c>
      <c r="G180" s="29">
        <f>Table62[[#This Row],[YTD Expenses]]</f>
        <v>50000</v>
      </c>
      <c r="H180" s="29">
        <v>50000</v>
      </c>
      <c r="I180" s="29" t="s">
        <v>66</v>
      </c>
      <c r="J180" s="84" t="s">
        <v>634</v>
      </c>
    </row>
    <row r="181" spans="1:10" s="3" customFormat="1" x14ac:dyDescent="0.25">
      <c r="A181" s="25" t="s">
        <v>179</v>
      </c>
      <c r="B181" s="25" t="s">
        <v>84</v>
      </c>
      <c r="C181" s="26" t="s">
        <v>180</v>
      </c>
      <c r="D181" s="27">
        <v>42044</v>
      </c>
      <c r="E181" s="26" t="s">
        <v>78</v>
      </c>
      <c r="F181" s="29" t="s">
        <v>9</v>
      </c>
      <c r="G181" s="29">
        <f>Table62[[#This Row],[YTD Expenses]]</f>
        <v>118608.71</v>
      </c>
      <c r="H181" s="29">
        <v>118608.71</v>
      </c>
      <c r="I181" s="34" t="s">
        <v>66</v>
      </c>
      <c r="J181" s="84" t="s">
        <v>632</v>
      </c>
    </row>
    <row r="182" spans="1:10" s="3" customFormat="1" x14ac:dyDescent="0.25">
      <c r="A182" s="25" t="s">
        <v>368</v>
      </c>
      <c r="B182" s="25" t="s">
        <v>84</v>
      </c>
      <c r="C182" s="26" t="s">
        <v>375</v>
      </c>
      <c r="D182" s="27">
        <v>42045</v>
      </c>
      <c r="E182" s="26" t="s">
        <v>8</v>
      </c>
      <c r="F182" s="29" t="s">
        <v>9</v>
      </c>
      <c r="G182" s="29">
        <f>Table62[[#This Row],[YTD Expenses]]</f>
        <v>16399</v>
      </c>
      <c r="H182" s="29">
        <v>16399</v>
      </c>
      <c r="I182" s="34" t="s">
        <v>66</v>
      </c>
      <c r="J182" s="85" t="s">
        <v>669</v>
      </c>
    </row>
    <row r="183" spans="1:10" s="3" customFormat="1" x14ac:dyDescent="0.25">
      <c r="A183" s="25" t="s">
        <v>369</v>
      </c>
      <c r="B183" s="25" t="s">
        <v>84</v>
      </c>
      <c r="C183" s="26" t="s">
        <v>376</v>
      </c>
      <c r="D183" s="27">
        <v>42090</v>
      </c>
      <c r="E183" s="26" t="s">
        <v>68</v>
      </c>
      <c r="F183" s="29" t="s">
        <v>9</v>
      </c>
      <c r="G183" s="29">
        <f>Table62[[#This Row],[YTD Expenses]]</f>
        <v>4433.8</v>
      </c>
      <c r="H183" s="29">
        <v>4433.8</v>
      </c>
      <c r="I183" s="34" t="s">
        <v>66</v>
      </c>
      <c r="J183" s="84" t="s">
        <v>635</v>
      </c>
    </row>
    <row r="184" spans="1:10" s="3" customFormat="1" x14ac:dyDescent="0.25">
      <c r="A184" s="25" t="s">
        <v>370</v>
      </c>
      <c r="B184" s="25" t="s">
        <v>84</v>
      </c>
      <c r="C184" s="26" t="s">
        <v>377</v>
      </c>
      <c r="D184" s="27">
        <v>42090</v>
      </c>
      <c r="E184" s="26" t="s">
        <v>8</v>
      </c>
      <c r="F184" s="29" t="s">
        <v>9</v>
      </c>
      <c r="G184" s="29">
        <f>Table62[[#This Row],[YTD Expenses]]</f>
        <v>34943.199999999997</v>
      </c>
      <c r="H184" s="29">
        <v>34943.199999999997</v>
      </c>
      <c r="I184" s="34" t="s">
        <v>66</v>
      </c>
      <c r="J184" s="84" t="s">
        <v>633</v>
      </c>
    </row>
    <row r="185" spans="1:10" s="3" customFormat="1" x14ac:dyDescent="0.25">
      <c r="A185" s="25" t="s">
        <v>371</v>
      </c>
      <c r="B185" s="25" t="s">
        <v>84</v>
      </c>
      <c r="C185" s="26" t="s">
        <v>286</v>
      </c>
      <c r="D185" s="27">
        <v>42090</v>
      </c>
      <c r="E185" s="26" t="s">
        <v>8</v>
      </c>
      <c r="F185" s="29" t="s">
        <v>9</v>
      </c>
      <c r="G185" s="29">
        <f>Table62[[#This Row],[YTD Expenses]]</f>
        <v>14268.24</v>
      </c>
      <c r="H185" s="29">
        <v>14268.24</v>
      </c>
      <c r="I185" s="29" t="s">
        <v>66</v>
      </c>
      <c r="J185" s="84" t="s">
        <v>629</v>
      </c>
    </row>
    <row r="186" spans="1:10" s="3" customFormat="1" x14ac:dyDescent="0.25">
      <c r="A186" s="58" t="s">
        <v>372</v>
      </c>
      <c r="B186" s="58" t="s">
        <v>84</v>
      </c>
      <c r="C186" s="59" t="s">
        <v>378</v>
      </c>
      <c r="D186" s="60">
        <v>42090</v>
      </c>
      <c r="E186" s="59" t="s">
        <v>8</v>
      </c>
      <c r="F186" s="61" t="s">
        <v>9</v>
      </c>
      <c r="G186" s="61">
        <v>11045</v>
      </c>
      <c r="H186" s="61">
        <v>11045</v>
      </c>
      <c r="I186" s="48" t="s">
        <v>66</v>
      </c>
      <c r="J186" s="88" t="s">
        <v>630</v>
      </c>
    </row>
    <row r="187" spans="1:10" s="3" customFormat="1" x14ac:dyDescent="0.25">
      <c r="A187" s="14" t="s">
        <v>373</v>
      </c>
      <c r="B187" s="14" t="s">
        <v>84</v>
      </c>
      <c r="C187" s="15" t="s">
        <v>381</v>
      </c>
      <c r="D187" s="16">
        <v>42090</v>
      </c>
      <c r="E187" s="15" t="s">
        <v>11</v>
      </c>
      <c r="F187" s="23" t="s">
        <v>10</v>
      </c>
      <c r="G187" s="23">
        <v>125454</v>
      </c>
      <c r="H187" s="23">
        <v>0</v>
      </c>
      <c r="I187" s="23" t="s">
        <v>65</v>
      </c>
      <c r="J187" s="87"/>
    </row>
    <row r="188" spans="1:10" s="3" customFormat="1" x14ac:dyDescent="0.25">
      <c r="A188" s="14" t="s">
        <v>374</v>
      </c>
      <c r="B188" s="14" t="s">
        <v>84</v>
      </c>
      <c r="C188" s="15" t="s">
        <v>379</v>
      </c>
      <c r="D188" s="16">
        <v>42090</v>
      </c>
      <c r="E188" s="15" t="s">
        <v>78</v>
      </c>
      <c r="F188" s="23" t="s">
        <v>10</v>
      </c>
      <c r="G188" s="23">
        <v>100000</v>
      </c>
      <c r="H188" s="23">
        <v>0</v>
      </c>
      <c r="I188" s="23" t="s">
        <v>65</v>
      </c>
      <c r="J188" s="87"/>
    </row>
    <row r="189" spans="1:10" s="176" customFormat="1" x14ac:dyDescent="0.25">
      <c r="A189" s="166" t="s">
        <v>691</v>
      </c>
      <c r="B189" s="166"/>
      <c r="C189" s="172"/>
      <c r="D189" s="173"/>
      <c r="E189" s="172"/>
      <c r="F189" s="174"/>
      <c r="G189" s="174">
        <f>SUM(G176:G188)</f>
        <v>979363.53</v>
      </c>
      <c r="H189" s="174">
        <f>SUM(H176:H188)</f>
        <v>433909.52999999997</v>
      </c>
      <c r="I189" s="174"/>
      <c r="J189" s="175"/>
    </row>
    <row r="190" spans="1:10" s="72" customFormat="1" x14ac:dyDescent="0.25">
      <c r="A190" s="25" t="s">
        <v>86</v>
      </c>
      <c r="B190" s="25" t="s">
        <v>70</v>
      </c>
      <c r="C190" s="26" t="s">
        <v>87</v>
      </c>
      <c r="D190" s="27">
        <v>41960</v>
      </c>
      <c r="E190" s="26" t="s">
        <v>8</v>
      </c>
      <c r="F190" s="29" t="s">
        <v>9</v>
      </c>
      <c r="G190" s="29">
        <f>Table62[[#This Row],[YTD Expenses]]</f>
        <v>18158.36</v>
      </c>
      <c r="H190" s="29">
        <v>18158.36</v>
      </c>
      <c r="I190" s="34" t="s">
        <v>66</v>
      </c>
      <c r="J190" s="84" t="s">
        <v>636</v>
      </c>
    </row>
    <row r="191" spans="1:10" s="3" customFormat="1" x14ac:dyDescent="0.25">
      <c r="A191" s="14" t="s">
        <v>88</v>
      </c>
      <c r="B191" s="14" t="s">
        <v>70</v>
      </c>
      <c r="C191" s="15" t="s">
        <v>89</v>
      </c>
      <c r="D191" s="16">
        <v>41976</v>
      </c>
      <c r="E191" s="15" t="s">
        <v>69</v>
      </c>
      <c r="F191" s="23" t="s">
        <v>9</v>
      </c>
      <c r="G191" s="23">
        <f>Table62[[#This Row],[YTD Expenses]]</f>
        <v>13648</v>
      </c>
      <c r="H191" s="23">
        <v>13648</v>
      </c>
      <c r="I191" s="18" t="s">
        <v>66</v>
      </c>
      <c r="J191" s="87" t="s">
        <v>637</v>
      </c>
    </row>
    <row r="192" spans="1:10" s="3" customFormat="1" x14ac:dyDescent="0.25">
      <c r="A192" s="58" t="s">
        <v>183</v>
      </c>
      <c r="B192" s="58" t="s">
        <v>70</v>
      </c>
      <c r="C192" s="59" t="s">
        <v>184</v>
      </c>
      <c r="D192" s="60">
        <v>42356</v>
      </c>
      <c r="E192" s="59" t="s">
        <v>8</v>
      </c>
      <c r="F192" s="61" t="s">
        <v>9</v>
      </c>
      <c r="G192" s="61">
        <v>112000</v>
      </c>
      <c r="H192" s="61">
        <v>112000</v>
      </c>
      <c r="I192" s="48" t="s">
        <v>66</v>
      </c>
      <c r="J192" s="88" t="s">
        <v>640</v>
      </c>
    </row>
    <row r="193" spans="1:10" s="3" customFormat="1" x14ac:dyDescent="0.25">
      <c r="A193" s="58" t="s">
        <v>185</v>
      </c>
      <c r="B193" s="58" t="s">
        <v>70</v>
      </c>
      <c r="C193" s="59" t="s">
        <v>186</v>
      </c>
      <c r="D193" s="60">
        <v>42356</v>
      </c>
      <c r="E193" s="59" t="s">
        <v>8</v>
      </c>
      <c r="F193" s="61" t="s">
        <v>9</v>
      </c>
      <c r="G193" s="61">
        <v>117000</v>
      </c>
      <c r="H193" s="61">
        <v>117000</v>
      </c>
      <c r="I193" s="48" t="s">
        <v>66</v>
      </c>
      <c r="J193" s="88" t="s">
        <v>641</v>
      </c>
    </row>
    <row r="194" spans="1:10" s="3" customFormat="1" x14ac:dyDescent="0.25">
      <c r="A194" s="14" t="s">
        <v>187</v>
      </c>
      <c r="B194" s="14" t="s">
        <v>70</v>
      </c>
      <c r="C194" s="15" t="s">
        <v>188</v>
      </c>
      <c r="D194" s="16">
        <v>42356</v>
      </c>
      <c r="E194" s="15" t="s">
        <v>125</v>
      </c>
      <c r="F194" s="23" t="s">
        <v>10</v>
      </c>
      <c r="G194" s="23">
        <v>140000</v>
      </c>
      <c r="H194" s="23">
        <v>0</v>
      </c>
      <c r="I194" s="23" t="s">
        <v>65</v>
      </c>
      <c r="J194" s="87"/>
    </row>
    <row r="195" spans="1:10" s="3" customFormat="1" x14ac:dyDescent="0.25">
      <c r="A195" s="25" t="s">
        <v>382</v>
      </c>
      <c r="B195" s="25" t="s">
        <v>70</v>
      </c>
      <c r="C195" s="26" t="s">
        <v>395</v>
      </c>
      <c r="D195" s="27">
        <v>42052</v>
      </c>
      <c r="E195" s="26" t="s">
        <v>8</v>
      </c>
      <c r="F195" s="29" t="s">
        <v>9</v>
      </c>
      <c r="G195" s="29">
        <f>Table62[[#This Row],[YTD Expenses]]</f>
        <v>4112.6000000000004</v>
      </c>
      <c r="H195" s="79">
        <v>4112.6000000000004</v>
      </c>
      <c r="I195" s="34" t="s">
        <v>66</v>
      </c>
      <c r="J195" s="84" t="s">
        <v>639</v>
      </c>
    </row>
    <row r="196" spans="1:10" s="3" customFormat="1" x14ac:dyDescent="0.25">
      <c r="A196" s="25" t="s">
        <v>383</v>
      </c>
      <c r="B196" s="25" t="s">
        <v>70</v>
      </c>
      <c r="C196" s="26" t="s">
        <v>396</v>
      </c>
      <c r="D196" s="27">
        <v>42052</v>
      </c>
      <c r="E196" s="26" t="s">
        <v>8</v>
      </c>
      <c r="F196" s="29" t="s">
        <v>9</v>
      </c>
      <c r="G196" s="29">
        <f>Table62[[#This Row],[YTD Expenses]]</f>
        <v>3821.4</v>
      </c>
      <c r="H196" s="79">
        <v>3821.4</v>
      </c>
      <c r="I196" s="34" t="s">
        <v>66</v>
      </c>
      <c r="J196" s="84" t="s">
        <v>638</v>
      </c>
    </row>
    <row r="197" spans="1:10" s="3" customFormat="1" x14ac:dyDescent="0.25">
      <c r="A197" s="25" t="s">
        <v>384</v>
      </c>
      <c r="B197" s="25" t="s">
        <v>70</v>
      </c>
      <c r="C197" s="26" t="s">
        <v>397</v>
      </c>
      <c r="D197" s="27">
        <v>42052</v>
      </c>
      <c r="E197" s="26" t="s">
        <v>8</v>
      </c>
      <c r="F197" s="29" t="s">
        <v>9</v>
      </c>
      <c r="G197" s="29">
        <f>Table62[[#This Row],[YTD Expenses]]</f>
        <v>3284.98</v>
      </c>
      <c r="H197" s="79">
        <v>3284.98</v>
      </c>
      <c r="I197" s="34" t="s">
        <v>66</v>
      </c>
      <c r="J197" s="84" t="s">
        <v>642</v>
      </c>
    </row>
    <row r="198" spans="1:10" s="3" customFormat="1" x14ac:dyDescent="0.25">
      <c r="A198" s="25" t="s">
        <v>385</v>
      </c>
      <c r="B198" s="25" t="s">
        <v>70</v>
      </c>
      <c r="C198" s="26" t="s">
        <v>398</v>
      </c>
      <c r="D198" s="27">
        <v>42052</v>
      </c>
      <c r="E198" s="26" t="s">
        <v>8</v>
      </c>
      <c r="F198" s="29" t="s">
        <v>9</v>
      </c>
      <c r="G198" s="29">
        <f>Table62[[#This Row],[YTD Expenses]]</f>
        <v>3277.0899999999997</v>
      </c>
      <c r="H198" s="79">
        <f>6562.07-H197</f>
        <v>3277.0899999999997</v>
      </c>
      <c r="I198" s="34" t="s">
        <v>66</v>
      </c>
      <c r="J198" s="84" t="s">
        <v>643</v>
      </c>
    </row>
    <row r="199" spans="1:10" s="3" customFormat="1" x14ac:dyDescent="0.25">
      <c r="A199" s="25" t="s">
        <v>386</v>
      </c>
      <c r="B199" s="25" t="s">
        <v>70</v>
      </c>
      <c r="C199" s="26" t="s">
        <v>399</v>
      </c>
      <c r="D199" s="27">
        <v>42052</v>
      </c>
      <c r="E199" s="26" t="s">
        <v>8</v>
      </c>
      <c r="F199" s="29" t="s">
        <v>9</v>
      </c>
      <c r="G199" s="29">
        <f>Table62[[#This Row],[YTD Expenses]]</f>
        <v>3225</v>
      </c>
      <c r="H199" s="79">
        <v>3225</v>
      </c>
      <c r="I199" s="34" t="s">
        <v>66</v>
      </c>
      <c r="J199" s="63" t="s">
        <v>671</v>
      </c>
    </row>
    <row r="200" spans="1:10" s="3" customFormat="1" x14ac:dyDescent="0.25">
      <c r="A200" s="25" t="s">
        <v>387</v>
      </c>
      <c r="B200" s="25" t="s">
        <v>70</v>
      </c>
      <c r="C200" s="26" t="s">
        <v>400</v>
      </c>
      <c r="D200" s="27">
        <v>42052</v>
      </c>
      <c r="E200" s="26" t="s">
        <v>8</v>
      </c>
      <c r="F200" s="29" t="s">
        <v>9</v>
      </c>
      <c r="G200" s="29">
        <f>Table62[[#This Row],[YTD Expenses]]</f>
        <v>3225</v>
      </c>
      <c r="H200" s="79">
        <v>3225</v>
      </c>
      <c r="I200" s="34" t="s">
        <v>66</v>
      </c>
      <c r="J200" s="63" t="s">
        <v>672</v>
      </c>
    </row>
    <row r="201" spans="1:10" s="3" customFormat="1" x14ac:dyDescent="0.25">
      <c r="A201" s="58" t="s">
        <v>388</v>
      </c>
      <c r="B201" s="58" t="s">
        <v>70</v>
      </c>
      <c r="C201" s="59" t="s">
        <v>401</v>
      </c>
      <c r="D201" s="60">
        <v>42076</v>
      </c>
      <c r="E201" s="59" t="s">
        <v>8</v>
      </c>
      <c r="F201" s="61" t="s">
        <v>9</v>
      </c>
      <c r="G201" s="61">
        <v>81445</v>
      </c>
      <c r="H201" s="61">
        <v>81445</v>
      </c>
      <c r="I201" s="48" t="s">
        <v>66</v>
      </c>
      <c r="J201" s="88" t="s">
        <v>640</v>
      </c>
    </row>
    <row r="202" spans="1:10" s="3" customFormat="1" x14ac:dyDescent="0.25">
      <c r="A202" s="14" t="s">
        <v>389</v>
      </c>
      <c r="B202" s="14" t="s">
        <v>70</v>
      </c>
      <c r="C202" s="15" t="s">
        <v>402</v>
      </c>
      <c r="D202" s="16">
        <v>42076</v>
      </c>
      <c r="E202" s="15" t="s">
        <v>11</v>
      </c>
      <c r="F202" s="23" t="s">
        <v>10</v>
      </c>
      <c r="G202" s="23">
        <v>112000</v>
      </c>
      <c r="H202" s="23">
        <v>0</v>
      </c>
      <c r="I202" s="23" t="s">
        <v>65</v>
      </c>
      <c r="J202" s="87"/>
    </row>
    <row r="203" spans="1:10" s="3" customFormat="1" x14ac:dyDescent="0.25">
      <c r="A203" s="14" t="s">
        <v>390</v>
      </c>
      <c r="B203" s="14" t="s">
        <v>70</v>
      </c>
      <c r="C203" s="15" t="s">
        <v>403</v>
      </c>
      <c r="D203" s="16">
        <v>42076</v>
      </c>
      <c r="E203" s="15" t="s">
        <v>11</v>
      </c>
      <c r="F203" s="23" t="s">
        <v>10</v>
      </c>
      <c r="G203" s="23">
        <v>42400</v>
      </c>
      <c r="H203" s="23">
        <v>0</v>
      </c>
      <c r="I203" s="18" t="s">
        <v>66</v>
      </c>
      <c r="J203" s="87"/>
    </row>
    <row r="204" spans="1:10" s="3" customFormat="1" x14ac:dyDescent="0.25">
      <c r="A204" s="14" t="s">
        <v>391</v>
      </c>
      <c r="B204" s="14" t="s">
        <v>70</v>
      </c>
      <c r="C204" s="15" t="s">
        <v>404</v>
      </c>
      <c r="D204" s="16">
        <v>42076</v>
      </c>
      <c r="E204" s="15" t="s">
        <v>11</v>
      </c>
      <c r="F204" s="23" t="s">
        <v>10</v>
      </c>
      <c r="G204" s="23">
        <v>145600</v>
      </c>
      <c r="H204" s="23">
        <v>0</v>
      </c>
      <c r="I204" s="23" t="s">
        <v>65</v>
      </c>
      <c r="J204" s="87"/>
    </row>
    <row r="205" spans="1:10" s="3" customFormat="1" x14ac:dyDescent="0.25">
      <c r="A205" s="14" t="s">
        <v>392</v>
      </c>
      <c r="B205" s="14" t="s">
        <v>70</v>
      </c>
      <c r="C205" s="15" t="s">
        <v>405</v>
      </c>
      <c r="D205" s="16">
        <v>42076</v>
      </c>
      <c r="E205" s="15" t="s">
        <v>11</v>
      </c>
      <c r="F205" s="23" t="s">
        <v>10</v>
      </c>
      <c r="G205" s="23">
        <v>40000</v>
      </c>
      <c r="H205" s="23">
        <v>0</v>
      </c>
      <c r="I205" s="23" t="s">
        <v>65</v>
      </c>
      <c r="J205" s="87"/>
    </row>
    <row r="206" spans="1:10" s="3" customFormat="1" x14ac:dyDescent="0.25">
      <c r="A206" s="14" t="s">
        <v>393</v>
      </c>
      <c r="B206" s="14" t="s">
        <v>70</v>
      </c>
      <c r="C206" s="15" t="s">
        <v>407</v>
      </c>
      <c r="D206" s="16">
        <v>42076</v>
      </c>
      <c r="E206" s="15" t="s">
        <v>11</v>
      </c>
      <c r="F206" s="23" t="s">
        <v>10</v>
      </c>
      <c r="G206" s="23">
        <v>16000</v>
      </c>
      <c r="H206" s="23">
        <v>0</v>
      </c>
      <c r="I206" s="23" t="s">
        <v>65</v>
      </c>
      <c r="J206" s="87"/>
    </row>
    <row r="207" spans="1:10" s="3" customFormat="1" x14ac:dyDescent="0.25">
      <c r="A207" s="14" t="s">
        <v>394</v>
      </c>
      <c r="B207" s="14" t="s">
        <v>70</v>
      </c>
      <c r="C207" s="15" t="s">
        <v>406</v>
      </c>
      <c r="D207" s="16">
        <v>42076</v>
      </c>
      <c r="E207" s="15" t="s">
        <v>11</v>
      </c>
      <c r="F207" s="23" t="s">
        <v>10</v>
      </c>
      <c r="G207" s="23">
        <v>24000</v>
      </c>
      <c r="H207" s="23">
        <v>0</v>
      </c>
      <c r="I207" s="23" t="s">
        <v>65</v>
      </c>
      <c r="J207" s="87"/>
    </row>
    <row r="208" spans="1:10" s="3" customFormat="1" x14ac:dyDescent="0.25">
      <c r="A208" s="14" t="s">
        <v>408</v>
      </c>
      <c r="B208" s="14" t="s">
        <v>70</v>
      </c>
      <c r="C208" s="15" t="s">
        <v>409</v>
      </c>
      <c r="D208" s="16">
        <v>42076</v>
      </c>
      <c r="E208" s="15" t="s">
        <v>11</v>
      </c>
      <c r="F208" s="23" t="s">
        <v>10</v>
      </c>
      <c r="G208" s="23">
        <v>24000</v>
      </c>
      <c r="H208" s="23">
        <v>0</v>
      </c>
      <c r="I208" s="23" t="s">
        <v>65</v>
      </c>
      <c r="J208" s="87"/>
    </row>
    <row r="209" spans="1:10" s="3" customFormat="1" x14ac:dyDescent="0.25">
      <c r="A209" s="30" t="s">
        <v>540</v>
      </c>
      <c r="B209" s="30" t="s">
        <v>70</v>
      </c>
      <c r="C209" s="31" t="s">
        <v>541</v>
      </c>
      <c r="D209" s="32">
        <v>42156</v>
      </c>
      <c r="E209" s="31" t="s">
        <v>11</v>
      </c>
      <c r="F209" s="34" t="s">
        <v>9</v>
      </c>
      <c r="G209" s="34">
        <v>324.72000000000003</v>
      </c>
      <c r="H209" s="34">
        <v>324.72000000000003</v>
      </c>
      <c r="I209" s="34" t="s">
        <v>66</v>
      </c>
      <c r="J209" s="84" t="s">
        <v>644</v>
      </c>
    </row>
    <row r="210" spans="1:10" s="176" customFormat="1" x14ac:dyDescent="0.25">
      <c r="A210" s="166" t="s">
        <v>691</v>
      </c>
      <c r="B210" s="166"/>
      <c r="C210" s="172"/>
      <c r="D210" s="173"/>
      <c r="E210" s="172"/>
      <c r="F210" s="174"/>
      <c r="G210" s="174">
        <f>SUM(G190:G209)</f>
        <v>907522.14999999991</v>
      </c>
      <c r="H210" s="174">
        <f>SUM(H190:H209)</f>
        <v>363522.14999999997</v>
      </c>
      <c r="I210" s="174"/>
      <c r="J210" s="175"/>
    </row>
    <row r="211" spans="1:10" s="3" customFormat="1" x14ac:dyDescent="0.25">
      <c r="A211" s="58" t="s">
        <v>189</v>
      </c>
      <c r="B211" s="58" t="s">
        <v>190</v>
      </c>
      <c r="C211" s="59" t="s">
        <v>191</v>
      </c>
      <c r="D211" s="60">
        <v>42342</v>
      </c>
      <c r="E211" s="59" t="s">
        <v>8</v>
      </c>
      <c r="F211" s="61" t="s">
        <v>9</v>
      </c>
      <c r="G211" s="61">
        <v>100000</v>
      </c>
      <c r="H211" s="61">
        <v>100000</v>
      </c>
      <c r="I211" s="48" t="s">
        <v>66</v>
      </c>
      <c r="J211" s="88" t="s">
        <v>545</v>
      </c>
    </row>
    <row r="212" spans="1:10" s="3" customFormat="1" x14ac:dyDescent="0.25">
      <c r="A212" s="14" t="s">
        <v>410</v>
      </c>
      <c r="B212" s="14" t="s">
        <v>190</v>
      </c>
      <c r="C212" s="15" t="s">
        <v>418</v>
      </c>
      <c r="D212" s="16">
        <v>42342</v>
      </c>
      <c r="E212" s="15" t="s">
        <v>11</v>
      </c>
      <c r="F212" s="23" t="s">
        <v>10</v>
      </c>
      <c r="G212" s="23">
        <v>25000</v>
      </c>
      <c r="H212" s="23">
        <v>0</v>
      </c>
      <c r="I212" s="23" t="s">
        <v>65</v>
      </c>
      <c r="J212" s="87"/>
    </row>
    <row r="213" spans="1:10" s="3" customFormat="1" x14ac:dyDescent="0.25">
      <c r="A213" s="14" t="s">
        <v>411</v>
      </c>
      <c r="B213" s="14" t="s">
        <v>190</v>
      </c>
      <c r="C213" s="15" t="s">
        <v>419</v>
      </c>
      <c r="D213" s="16">
        <v>42342</v>
      </c>
      <c r="E213" s="15" t="s">
        <v>11</v>
      </c>
      <c r="F213" s="23" t="s">
        <v>10</v>
      </c>
      <c r="G213" s="23">
        <v>120000</v>
      </c>
      <c r="H213" s="23">
        <v>0</v>
      </c>
      <c r="I213" s="23" t="s">
        <v>65</v>
      </c>
      <c r="J213" s="87"/>
    </row>
    <row r="214" spans="1:10" s="3" customFormat="1" x14ac:dyDescent="0.25">
      <c r="A214" s="14" t="s">
        <v>412</v>
      </c>
      <c r="B214" s="14" t="s">
        <v>190</v>
      </c>
      <c r="C214" s="15" t="s">
        <v>420</v>
      </c>
      <c r="D214" s="16">
        <v>42353</v>
      </c>
      <c r="E214" s="15" t="s">
        <v>11</v>
      </c>
      <c r="F214" s="23" t="s">
        <v>10</v>
      </c>
      <c r="G214" s="23">
        <v>95653</v>
      </c>
      <c r="H214" s="23">
        <v>0</v>
      </c>
      <c r="I214" s="23" t="s">
        <v>65</v>
      </c>
      <c r="J214" s="87"/>
    </row>
    <row r="215" spans="1:10" s="3" customFormat="1" x14ac:dyDescent="0.25">
      <c r="A215" s="67" t="s">
        <v>488</v>
      </c>
      <c r="B215" s="67" t="s">
        <v>190</v>
      </c>
      <c r="C215" s="78" t="s">
        <v>489</v>
      </c>
      <c r="D215" s="69">
        <v>41988</v>
      </c>
      <c r="E215" s="78" t="s">
        <v>11</v>
      </c>
      <c r="F215" s="70" t="s">
        <v>10</v>
      </c>
      <c r="G215" s="70">
        <v>0</v>
      </c>
      <c r="H215" s="70">
        <v>0</v>
      </c>
      <c r="I215" s="70" t="s">
        <v>466</v>
      </c>
      <c r="J215" s="89"/>
    </row>
    <row r="216" spans="1:10" s="72" customFormat="1" x14ac:dyDescent="0.25">
      <c r="A216" s="25" t="s">
        <v>413</v>
      </c>
      <c r="B216" s="25" t="s">
        <v>190</v>
      </c>
      <c r="C216" s="26" t="s">
        <v>421</v>
      </c>
      <c r="D216" s="27">
        <v>42353</v>
      </c>
      <c r="E216" s="26" t="s">
        <v>11</v>
      </c>
      <c r="F216" s="29" t="s">
        <v>9</v>
      </c>
      <c r="G216" s="29">
        <v>1920</v>
      </c>
      <c r="H216" s="29">
        <v>1920</v>
      </c>
      <c r="I216" s="34" t="s">
        <v>66</v>
      </c>
      <c r="J216" s="84"/>
    </row>
    <row r="217" spans="1:10" s="3" customFormat="1" x14ac:dyDescent="0.25">
      <c r="A217" s="25" t="s">
        <v>414</v>
      </c>
      <c r="B217" s="25" t="s">
        <v>190</v>
      </c>
      <c r="C217" s="26" t="s">
        <v>422</v>
      </c>
      <c r="D217" s="27">
        <v>42353</v>
      </c>
      <c r="E217" s="26" t="s">
        <v>11</v>
      </c>
      <c r="F217" s="29" t="s">
        <v>9</v>
      </c>
      <c r="G217" s="29">
        <v>0</v>
      </c>
      <c r="H217" s="29">
        <v>0</v>
      </c>
      <c r="I217" s="34" t="s">
        <v>66</v>
      </c>
      <c r="J217" s="84" t="s">
        <v>648</v>
      </c>
    </row>
    <row r="218" spans="1:10" s="3" customFormat="1" x14ac:dyDescent="0.25">
      <c r="A218" s="14" t="s">
        <v>415</v>
      </c>
      <c r="B218" s="14" t="s">
        <v>190</v>
      </c>
      <c r="C218" s="15" t="s">
        <v>423</v>
      </c>
      <c r="D218" s="16">
        <v>42353</v>
      </c>
      <c r="E218" s="15" t="s">
        <v>11</v>
      </c>
      <c r="F218" s="23" t="s">
        <v>10</v>
      </c>
      <c r="G218" s="23">
        <v>30000</v>
      </c>
      <c r="H218" s="23">
        <v>0</v>
      </c>
      <c r="I218" s="23" t="s">
        <v>65</v>
      </c>
      <c r="J218" s="87"/>
    </row>
    <row r="219" spans="1:10" s="3" customFormat="1" x14ac:dyDescent="0.25">
      <c r="A219" s="39" t="s">
        <v>510</v>
      </c>
      <c r="B219" s="39" t="s">
        <v>190</v>
      </c>
      <c r="C219" s="49" t="s">
        <v>511</v>
      </c>
      <c r="D219" s="41">
        <v>42353</v>
      </c>
      <c r="E219" s="49" t="s">
        <v>68</v>
      </c>
      <c r="F219" s="42" t="s">
        <v>9</v>
      </c>
      <c r="G219" s="42">
        <v>0</v>
      </c>
      <c r="H219" s="42">
        <v>0</v>
      </c>
      <c r="I219" s="42" t="s">
        <v>472</v>
      </c>
      <c r="J219" s="90"/>
    </row>
    <row r="220" spans="1:10" s="3" customFormat="1" x14ac:dyDescent="0.25">
      <c r="A220" s="14" t="s">
        <v>416</v>
      </c>
      <c r="B220" s="14" t="s">
        <v>190</v>
      </c>
      <c r="C220" s="15" t="s">
        <v>424</v>
      </c>
      <c r="D220" s="16">
        <v>42353</v>
      </c>
      <c r="E220" s="15" t="s">
        <v>11</v>
      </c>
      <c r="F220" s="23" t="s">
        <v>10</v>
      </c>
      <c r="G220" s="23">
        <v>34160</v>
      </c>
      <c r="H220" s="23">
        <v>0</v>
      </c>
      <c r="I220" s="23" t="s">
        <v>65</v>
      </c>
      <c r="J220" s="87"/>
    </row>
    <row r="221" spans="1:10" s="3" customFormat="1" x14ac:dyDescent="0.25">
      <c r="A221" s="14" t="s">
        <v>417</v>
      </c>
      <c r="B221" s="14" t="s">
        <v>190</v>
      </c>
      <c r="C221" s="15" t="s">
        <v>425</v>
      </c>
      <c r="D221" s="16">
        <v>42353</v>
      </c>
      <c r="E221" s="15" t="s">
        <v>11</v>
      </c>
      <c r="F221" s="23" t="s">
        <v>10</v>
      </c>
      <c r="G221" s="23">
        <v>55270</v>
      </c>
      <c r="H221" s="23">
        <v>0</v>
      </c>
      <c r="I221" s="23" t="s">
        <v>65</v>
      </c>
      <c r="J221" s="87"/>
    </row>
    <row r="222" spans="1:10" s="3" customFormat="1" x14ac:dyDescent="0.25">
      <c r="A222" s="67" t="s">
        <v>523</v>
      </c>
      <c r="B222" s="67" t="s">
        <v>190</v>
      </c>
      <c r="C222" s="78" t="s">
        <v>524</v>
      </c>
      <c r="D222" s="69">
        <v>42353</v>
      </c>
      <c r="E222" s="78" t="s">
        <v>11</v>
      </c>
      <c r="F222" s="70" t="s">
        <v>10</v>
      </c>
      <c r="G222" s="70">
        <v>0</v>
      </c>
      <c r="H222" s="70">
        <v>0</v>
      </c>
      <c r="I222" s="70" t="s">
        <v>466</v>
      </c>
      <c r="J222" s="89"/>
    </row>
    <row r="223" spans="1:10" s="3" customFormat="1" x14ac:dyDescent="0.25">
      <c r="A223" s="14" t="s">
        <v>192</v>
      </c>
      <c r="B223" s="14" t="s">
        <v>190</v>
      </c>
      <c r="C223" s="15" t="s">
        <v>193</v>
      </c>
      <c r="D223" s="16">
        <v>41988</v>
      </c>
      <c r="E223" s="15" t="s">
        <v>8</v>
      </c>
      <c r="F223" s="23" t="s">
        <v>10</v>
      </c>
      <c r="G223" s="23">
        <v>100000</v>
      </c>
      <c r="H223" s="23">
        <v>0</v>
      </c>
      <c r="I223" s="23" t="s">
        <v>65</v>
      </c>
      <c r="J223" s="87"/>
    </row>
    <row r="224" spans="1:10" s="72" customFormat="1" x14ac:dyDescent="0.25">
      <c r="A224" s="25" t="s">
        <v>426</v>
      </c>
      <c r="B224" s="25" t="s">
        <v>190</v>
      </c>
      <c r="C224" s="26" t="s">
        <v>431</v>
      </c>
      <c r="D224" s="27">
        <v>41988</v>
      </c>
      <c r="E224" s="26" t="s">
        <v>11</v>
      </c>
      <c r="F224" s="29" t="s">
        <v>9</v>
      </c>
      <c r="G224" s="29">
        <v>862</v>
      </c>
      <c r="H224" s="29">
        <v>862</v>
      </c>
      <c r="I224" s="34" t="s">
        <v>66</v>
      </c>
      <c r="J224" s="84"/>
    </row>
    <row r="225" spans="1:10" s="3" customFormat="1" x14ac:dyDescent="0.25">
      <c r="A225" s="67" t="s">
        <v>525</v>
      </c>
      <c r="B225" s="67" t="s">
        <v>190</v>
      </c>
      <c r="C225" s="78" t="s">
        <v>526</v>
      </c>
      <c r="D225" s="69">
        <v>42040</v>
      </c>
      <c r="E225" s="78" t="s">
        <v>11</v>
      </c>
      <c r="F225" s="70" t="s">
        <v>10</v>
      </c>
      <c r="G225" s="70">
        <v>0</v>
      </c>
      <c r="H225" s="70">
        <v>0</v>
      </c>
      <c r="I225" s="70" t="s">
        <v>466</v>
      </c>
      <c r="J225" s="89"/>
    </row>
    <row r="226" spans="1:10" s="72" customFormat="1" x14ac:dyDescent="0.25">
      <c r="A226" s="25" t="s">
        <v>427</v>
      </c>
      <c r="B226" s="25" t="s">
        <v>190</v>
      </c>
      <c r="C226" s="31" t="s">
        <v>527</v>
      </c>
      <c r="D226" s="27">
        <v>42055</v>
      </c>
      <c r="E226" s="26" t="s">
        <v>78</v>
      </c>
      <c r="F226" s="29" t="s">
        <v>9</v>
      </c>
      <c r="G226" s="29">
        <f>Table62[[#This Row],[YTD Expenses]]</f>
        <v>44300.34</v>
      </c>
      <c r="H226" s="29">
        <v>44300.34</v>
      </c>
      <c r="I226" s="34" t="s">
        <v>66</v>
      </c>
      <c r="J226" s="84" t="s">
        <v>645</v>
      </c>
    </row>
    <row r="227" spans="1:10" s="3" customFormat="1" x14ac:dyDescent="0.25">
      <c r="A227" s="67" t="s">
        <v>528</v>
      </c>
      <c r="B227" s="67" t="s">
        <v>190</v>
      </c>
      <c r="C227" s="78" t="s">
        <v>687</v>
      </c>
      <c r="D227" s="69">
        <v>42055</v>
      </c>
      <c r="E227" s="78" t="s">
        <v>78</v>
      </c>
      <c r="F227" s="70" t="s">
        <v>9</v>
      </c>
      <c r="G227" s="70">
        <v>0</v>
      </c>
      <c r="H227" s="70">
        <v>0</v>
      </c>
      <c r="I227" s="70" t="s">
        <v>466</v>
      </c>
      <c r="J227" s="89"/>
    </row>
    <row r="228" spans="1:10" s="72" customFormat="1" x14ac:dyDescent="0.25">
      <c r="A228" s="25" t="s">
        <v>428</v>
      </c>
      <c r="B228" s="25" t="s">
        <v>190</v>
      </c>
      <c r="C228" s="26" t="s">
        <v>432</v>
      </c>
      <c r="D228" s="27">
        <v>42055</v>
      </c>
      <c r="E228" s="26" t="s">
        <v>78</v>
      </c>
      <c r="F228" s="29" t="s">
        <v>9</v>
      </c>
      <c r="G228" s="29">
        <f>Table62[[#This Row],[YTD Expenses]]</f>
        <v>174383.23</v>
      </c>
      <c r="H228" s="29">
        <v>174383.23</v>
      </c>
      <c r="I228" s="34" t="s">
        <v>66</v>
      </c>
      <c r="J228" s="84" t="s">
        <v>646</v>
      </c>
    </row>
    <row r="229" spans="1:10" s="72" customFormat="1" x14ac:dyDescent="0.25">
      <c r="A229" s="25" t="s">
        <v>429</v>
      </c>
      <c r="B229" s="25" t="s">
        <v>190</v>
      </c>
      <c r="C229" s="26" t="s">
        <v>433</v>
      </c>
      <c r="D229" s="27">
        <v>42055</v>
      </c>
      <c r="E229" s="26" t="s">
        <v>78</v>
      </c>
      <c r="F229" s="29" t="s">
        <v>9</v>
      </c>
      <c r="G229" s="29">
        <f>Table62[[#This Row],[YTD Expenses]]</f>
        <v>124982.78</v>
      </c>
      <c r="H229" s="29">
        <v>124982.78</v>
      </c>
      <c r="I229" s="34" t="s">
        <v>66</v>
      </c>
      <c r="J229" s="84" t="s">
        <v>647</v>
      </c>
    </row>
    <row r="230" spans="1:10" s="3" customFormat="1" x14ac:dyDescent="0.25">
      <c r="A230" s="14" t="s">
        <v>430</v>
      </c>
      <c r="B230" s="14" t="s">
        <v>190</v>
      </c>
      <c r="C230" s="15" t="s">
        <v>434</v>
      </c>
      <c r="D230" s="16">
        <v>42096</v>
      </c>
      <c r="E230" s="15" t="s">
        <v>11</v>
      </c>
      <c r="F230" s="23" t="s">
        <v>10</v>
      </c>
      <c r="G230" s="23">
        <v>84000</v>
      </c>
      <c r="H230" s="23">
        <v>0</v>
      </c>
      <c r="I230" s="23" t="s">
        <v>65</v>
      </c>
      <c r="J230" s="87"/>
    </row>
    <row r="231" spans="1:10" s="176" customFormat="1" x14ac:dyDescent="0.25">
      <c r="A231" s="166" t="s">
        <v>691</v>
      </c>
      <c r="B231" s="166"/>
      <c r="C231" s="172"/>
      <c r="D231" s="173"/>
      <c r="E231" s="172"/>
      <c r="F231" s="174"/>
      <c r="G231" s="174">
        <f>SUM(G211:G230)</f>
        <v>990531.35</v>
      </c>
      <c r="H231" s="174">
        <f>SUM(H211:H230)</f>
        <v>446448.35</v>
      </c>
      <c r="I231" s="174"/>
      <c r="J231" s="175"/>
    </row>
    <row r="232" spans="1:10" s="3" customFormat="1" x14ac:dyDescent="0.25">
      <c r="A232" s="67" t="s">
        <v>1</v>
      </c>
      <c r="B232" s="67" t="s">
        <v>17</v>
      </c>
      <c r="C232" s="68" t="s">
        <v>15</v>
      </c>
      <c r="D232" s="69">
        <v>41912</v>
      </c>
      <c r="E232" s="68" t="s">
        <v>11</v>
      </c>
      <c r="F232" s="70" t="s">
        <v>10</v>
      </c>
      <c r="G232" s="70">
        <v>0</v>
      </c>
      <c r="H232" s="70">
        <v>0</v>
      </c>
      <c r="I232" s="70" t="s">
        <v>466</v>
      </c>
      <c r="J232" s="89"/>
    </row>
    <row r="233" spans="1:10" s="3" customFormat="1" x14ac:dyDescent="0.25">
      <c r="A233" s="67" t="s">
        <v>2</v>
      </c>
      <c r="B233" s="67" t="s">
        <v>17</v>
      </c>
      <c r="C233" s="78" t="s">
        <v>14</v>
      </c>
      <c r="D233" s="69">
        <v>41912</v>
      </c>
      <c r="E233" s="78" t="s">
        <v>11</v>
      </c>
      <c r="F233" s="70" t="s">
        <v>10</v>
      </c>
      <c r="G233" s="70">
        <v>0</v>
      </c>
      <c r="H233" s="70">
        <v>0</v>
      </c>
      <c r="I233" s="70" t="s">
        <v>466</v>
      </c>
      <c r="J233" s="89"/>
    </row>
    <row r="234" spans="1:10" s="3" customFormat="1" x14ac:dyDescent="0.25">
      <c r="A234" s="19" t="s">
        <v>28</v>
      </c>
      <c r="B234" s="19" t="s">
        <v>17</v>
      </c>
      <c r="C234" s="20" t="s">
        <v>683</v>
      </c>
      <c r="D234" s="69">
        <v>41912</v>
      </c>
      <c r="E234" s="20" t="s">
        <v>11</v>
      </c>
      <c r="F234" s="18" t="s">
        <v>10</v>
      </c>
      <c r="G234" s="18">
        <v>5000</v>
      </c>
      <c r="H234" s="18">
        <v>0</v>
      </c>
      <c r="I234" s="18" t="s">
        <v>65</v>
      </c>
      <c r="J234" s="87"/>
    </row>
    <row r="235" spans="1:10" s="3" customFormat="1" x14ac:dyDescent="0.25">
      <c r="A235" s="19" t="s">
        <v>29</v>
      </c>
      <c r="B235" s="19" t="s">
        <v>17</v>
      </c>
      <c r="C235" s="20" t="s">
        <v>30</v>
      </c>
      <c r="D235" s="21">
        <v>41912</v>
      </c>
      <c r="E235" s="20" t="s">
        <v>8</v>
      </c>
      <c r="F235" s="18" t="s">
        <v>10</v>
      </c>
      <c r="G235" s="18">
        <v>14000</v>
      </c>
      <c r="H235" s="18">
        <v>0</v>
      </c>
      <c r="I235" s="18" t="s">
        <v>65</v>
      </c>
      <c r="J235" s="87"/>
    </row>
    <row r="236" spans="1:10" s="3" customFormat="1" x14ac:dyDescent="0.25">
      <c r="A236" s="67" t="s">
        <v>31</v>
      </c>
      <c r="B236" s="67" t="s">
        <v>17</v>
      </c>
      <c r="C236" s="78" t="s">
        <v>32</v>
      </c>
      <c r="D236" s="69">
        <v>41912</v>
      </c>
      <c r="E236" s="78" t="s">
        <v>11</v>
      </c>
      <c r="F236" s="70" t="s">
        <v>10</v>
      </c>
      <c r="G236" s="70">
        <v>0</v>
      </c>
      <c r="H236" s="70">
        <v>0</v>
      </c>
      <c r="I236" s="70" t="s">
        <v>466</v>
      </c>
      <c r="J236" s="89"/>
    </row>
    <row r="237" spans="1:10" s="3" customFormat="1" x14ac:dyDescent="0.25">
      <c r="A237" s="30" t="s">
        <v>34</v>
      </c>
      <c r="B237" s="30" t="s">
        <v>17</v>
      </c>
      <c r="C237" s="31" t="s">
        <v>688</v>
      </c>
      <c r="D237" s="32">
        <v>41913</v>
      </c>
      <c r="E237" s="31" t="s">
        <v>11</v>
      </c>
      <c r="F237" s="34" t="s">
        <v>9</v>
      </c>
      <c r="G237" s="34">
        <f>Table62[[#This Row],[YTD Expenses]]</f>
        <v>10026</v>
      </c>
      <c r="H237" s="34">
        <v>10026</v>
      </c>
      <c r="I237" s="34" t="s">
        <v>66</v>
      </c>
      <c r="J237" s="84" t="s">
        <v>655</v>
      </c>
    </row>
    <row r="238" spans="1:10" s="3" customFormat="1" x14ac:dyDescent="0.25">
      <c r="A238" s="30" t="s">
        <v>35</v>
      </c>
      <c r="B238" s="30" t="s">
        <v>17</v>
      </c>
      <c r="C238" s="31" t="s">
        <v>36</v>
      </c>
      <c r="D238" s="32">
        <v>41913</v>
      </c>
      <c r="E238" s="31" t="s">
        <v>11</v>
      </c>
      <c r="F238" s="34" t="s">
        <v>9</v>
      </c>
      <c r="G238" s="34">
        <f>Table62[[#This Row],[YTD Expenses]]</f>
        <v>4671</v>
      </c>
      <c r="H238" s="34">
        <v>4671</v>
      </c>
      <c r="I238" s="34" t="s">
        <v>66</v>
      </c>
      <c r="J238" s="84" t="s">
        <v>654</v>
      </c>
    </row>
    <row r="239" spans="1:10" s="3" customFormat="1" x14ac:dyDescent="0.25">
      <c r="A239" s="74" t="s">
        <v>72</v>
      </c>
      <c r="B239" s="74" t="s">
        <v>17</v>
      </c>
      <c r="C239" s="75" t="s">
        <v>436</v>
      </c>
      <c r="D239" s="76">
        <v>41913</v>
      </c>
      <c r="E239" s="75" t="s">
        <v>11</v>
      </c>
      <c r="F239" s="70" t="s">
        <v>9</v>
      </c>
      <c r="G239" s="77">
        <v>0</v>
      </c>
      <c r="H239" s="77">
        <v>0</v>
      </c>
      <c r="I239" s="70" t="s">
        <v>466</v>
      </c>
      <c r="J239" s="89" t="s">
        <v>656</v>
      </c>
    </row>
    <row r="240" spans="1:10" s="101" customFormat="1" ht="17.25" customHeight="1" x14ac:dyDescent="0.25">
      <c r="A240" s="123" t="s">
        <v>37</v>
      </c>
      <c r="B240" s="123" t="s">
        <v>17</v>
      </c>
      <c r="C240" s="124" t="s">
        <v>38</v>
      </c>
      <c r="D240" s="125">
        <v>41913</v>
      </c>
      <c r="E240" s="124" t="s">
        <v>11</v>
      </c>
      <c r="F240" s="121" t="s">
        <v>9</v>
      </c>
      <c r="G240" s="121">
        <v>0</v>
      </c>
      <c r="H240" s="121">
        <v>0</v>
      </c>
      <c r="I240" s="121" t="s">
        <v>466</v>
      </c>
      <c r="J240" s="122"/>
    </row>
    <row r="241" spans="1:10" s="3" customFormat="1" x14ac:dyDescent="0.25">
      <c r="A241" s="30" t="s">
        <v>678</v>
      </c>
      <c r="B241" s="30" t="s">
        <v>17</v>
      </c>
      <c r="C241" s="31" t="s">
        <v>39</v>
      </c>
      <c r="D241" s="32">
        <v>41913</v>
      </c>
      <c r="E241" s="31" t="s">
        <v>11</v>
      </c>
      <c r="F241" s="34" t="s">
        <v>9</v>
      </c>
      <c r="G241" s="34">
        <f>Table62[[#This Row],[YTD Expenses]]</f>
        <v>14620</v>
      </c>
      <c r="H241" s="34">
        <v>14620</v>
      </c>
      <c r="I241" s="34" t="s">
        <v>66</v>
      </c>
      <c r="J241" s="84"/>
    </row>
    <row r="242" spans="1:10" s="3" customFormat="1" x14ac:dyDescent="0.25">
      <c r="A242" s="30" t="s">
        <v>679</v>
      </c>
      <c r="B242" s="30" t="s">
        <v>17</v>
      </c>
      <c r="C242" s="31" t="s">
        <v>39</v>
      </c>
      <c r="D242" s="32">
        <v>41913</v>
      </c>
      <c r="E242" s="31" t="s">
        <v>11</v>
      </c>
      <c r="F242" s="34" t="s">
        <v>10</v>
      </c>
      <c r="G242" s="34">
        <v>65000</v>
      </c>
      <c r="H242" s="34">
        <v>0</v>
      </c>
      <c r="I242" s="34" t="s">
        <v>66</v>
      </c>
      <c r="J242" s="84"/>
    </row>
    <row r="243" spans="1:10" s="3" customFormat="1" x14ac:dyDescent="0.25">
      <c r="A243" s="46" t="s">
        <v>41</v>
      </c>
      <c r="B243" s="46" t="s">
        <v>17</v>
      </c>
      <c r="C243" s="50" t="s">
        <v>40</v>
      </c>
      <c r="D243" s="47">
        <v>41913</v>
      </c>
      <c r="E243" s="50" t="s">
        <v>8</v>
      </c>
      <c r="F243" s="48" t="s">
        <v>9</v>
      </c>
      <c r="G243" s="48">
        <v>30000</v>
      </c>
      <c r="H243" s="48">
        <v>21420.55</v>
      </c>
      <c r="I243" s="48" t="s">
        <v>65</v>
      </c>
      <c r="J243" s="88" t="s">
        <v>658</v>
      </c>
    </row>
    <row r="244" spans="1:10" s="3" customFormat="1" x14ac:dyDescent="0.25">
      <c r="A244" s="67" t="s">
        <v>490</v>
      </c>
      <c r="B244" s="67" t="s">
        <v>17</v>
      </c>
      <c r="C244" s="78" t="s">
        <v>491</v>
      </c>
      <c r="D244" s="69">
        <v>41913</v>
      </c>
      <c r="E244" s="78" t="s">
        <v>42</v>
      </c>
      <c r="F244" s="70" t="s">
        <v>9</v>
      </c>
      <c r="G244" s="70">
        <v>0</v>
      </c>
      <c r="H244" s="70">
        <v>0</v>
      </c>
      <c r="I244" s="70" t="s">
        <v>466</v>
      </c>
      <c r="J244" s="89"/>
    </row>
    <row r="245" spans="1:10" s="3" customFormat="1" x14ac:dyDescent="0.25">
      <c r="A245" s="19" t="s">
        <v>44</v>
      </c>
      <c r="B245" s="19" t="s">
        <v>17</v>
      </c>
      <c r="C245" s="20" t="s">
        <v>43</v>
      </c>
      <c r="D245" s="21">
        <v>41913</v>
      </c>
      <c r="E245" s="20" t="s">
        <v>11</v>
      </c>
      <c r="F245" s="18" t="s">
        <v>10</v>
      </c>
      <c r="G245" s="18">
        <v>16464</v>
      </c>
      <c r="H245" s="18">
        <v>0</v>
      </c>
      <c r="I245" s="18" t="s">
        <v>65</v>
      </c>
      <c r="J245" s="87"/>
    </row>
    <row r="246" spans="1:10" s="101" customFormat="1" ht="16.5" customHeight="1" x14ac:dyDescent="0.25">
      <c r="A246" s="102" t="s">
        <v>46</v>
      </c>
      <c r="B246" s="102" t="s">
        <v>17</v>
      </c>
      <c r="C246" s="164" t="s">
        <v>45</v>
      </c>
      <c r="D246" s="165">
        <v>41913</v>
      </c>
      <c r="E246" s="164" t="s">
        <v>11</v>
      </c>
      <c r="F246" s="99" t="s">
        <v>9</v>
      </c>
      <c r="G246" s="99">
        <f>Table62[[#This Row],[YTD Expenses]]</f>
        <v>16816</v>
      </c>
      <c r="H246" s="99">
        <v>16816</v>
      </c>
      <c r="I246" s="99" t="s">
        <v>66</v>
      </c>
      <c r="J246" s="100"/>
    </row>
    <row r="247" spans="1:10" s="3" customFormat="1" x14ac:dyDescent="0.25">
      <c r="A247" s="30" t="s">
        <v>3</v>
      </c>
      <c r="B247" s="30" t="s">
        <v>17</v>
      </c>
      <c r="C247" s="31" t="s">
        <v>13</v>
      </c>
      <c r="D247" s="32">
        <v>41913</v>
      </c>
      <c r="E247" s="34" t="s">
        <v>8</v>
      </c>
      <c r="F247" s="34" t="s">
        <v>9</v>
      </c>
      <c r="G247" s="34">
        <f>Table62[[#This Row],[YTD Expenses]]</f>
        <v>15706.4</v>
      </c>
      <c r="H247" s="34">
        <v>15706.4</v>
      </c>
      <c r="I247" s="34" t="s">
        <v>66</v>
      </c>
      <c r="J247" s="84" t="s">
        <v>650</v>
      </c>
    </row>
    <row r="248" spans="1:10" s="3" customFormat="1" x14ac:dyDescent="0.25">
      <c r="A248" s="67" t="s">
        <v>47</v>
      </c>
      <c r="B248" s="67" t="s">
        <v>17</v>
      </c>
      <c r="C248" s="78" t="s">
        <v>48</v>
      </c>
      <c r="D248" s="69">
        <v>41913</v>
      </c>
      <c r="E248" s="78" t="s">
        <v>11</v>
      </c>
      <c r="F248" s="78" t="s">
        <v>9</v>
      </c>
      <c r="G248" s="70">
        <v>0</v>
      </c>
      <c r="H248" s="70">
        <v>0</v>
      </c>
      <c r="I248" s="70" t="s">
        <v>466</v>
      </c>
      <c r="J248" s="89"/>
    </row>
    <row r="249" spans="1:10" s="3" customFormat="1" x14ac:dyDescent="0.25">
      <c r="A249" s="19" t="s">
        <v>49</v>
      </c>
      <c r="B249" s="19" t="s">
        <v>17</v>
      </c>
      <c r="C249" s="20" t="s">
        <v>680</v>
      </c>
      <c r="D249" s="21">
        <v>41913</v>
      </c>
      <c r="E249" s="17" t="s">
        <v>11</v>
      </c>
      <c r="F249" s="20" t="s">
        <v>10</v>
      </c>
      <c r="G249" s="18">
        <v>39200</v>
      </c>
      <c r="H249" s="18">
        <v>0</v>
      </c>
      <c r="I249" s="18" t="s">
        <v>65</v>
      </c>
      <c r="J249" s="87"/>
    </row>
    <row r="250" spans="1:10" s="3" customFormat="1" x14ac:dyDescent="0.25">
      <c r="A250" s="30" t="s">
        <v>50</v>
      </c>
      <c r="B250" s="30" t="s">
        <v>17</v>
      </c>
      <c r="C250" s="31" t="s">
        <v>681</v>
      </c>
      <c r="D250" s="32">
        <v>41913</v>
      </c>
      <c r="E250" s="31" t="s">
        <v>11</v>
      </c>
      <c r="F250" s="31" t="s">
        <v>9</v>
      </c>
      <c r="G250" s="34">
        <v>0</v>
      </c>
      <c r="H250" s="34">
        <v>0</v>
      </c>
      <c r="I250" s="34" t="s">
        <v>65</v>
      </c>
      <c r="J250" s="84"/>
    </row>
    <row r="251" spans="1:10" s="3" customFormat="1" x14ac:dyDescent="0.25">
      <c r="A251" s="30" t="s">
        <v>52</v>
      </c>
      <c r="B251" s="30" t="s">
        <v>17</v>
      </c>
      <c r="C251" s="31" t="s">
        <v>51</v>
      </c>
      <c r="D251" s="32">
        <v>41913</v>
      </c>
      <c r="E251" s="31" t="s">
        <v>11</v>
      </c>
      <c r="F251" s="31" t="s">
        <v>9</v>
      </c>
      <c r="G251" s="34">
        <f>Table62[[#This Row],[YTD Expenses]]</f>
        <v>4884</v>
      </c>
      <c r="H251" s="34">
        <v>4884</v>
      </c>
      <c r="I251" s="34" t="s">
        <v>65</v>
      </c>
      <c r="J251" s="84"/>
    </row>
    <row r="252" spans="1:10" s="3" customFormat="1" x14ac:dyDescent="0.25">
      <c r="A252" s="30" t="s">
        <v>53</v>
      </c>
      <c r="B252" s="30" t="s">
        <v>17</v>
      </c>
      <c r="C252" s="31" t="s">
        <v>54</v>
      </c>
      <c r="D252" s="32">
        <v>41913</v>
      </c>
      <c r="E252" s="31" t="s">
        <v>11</v>
      </c>
      <c r="F252" s="31" t="s">
        <v>9</v>
      </c>
      <c r="G252" s="34">
        <f>Table62[[#This Row],[YTD Expenses]]</f>
        <v>23851</v>
      </c>
      <c r="H252" s="34">
        <v>23851</v>
      </c>
      <c r="I252" s="34" t="s">
        <v>65</v>
      </c>
      <c r="J252" s="84"/>
    </row>
    <row r="253" spans="1:10" s="101" customFormat="1" ht="15" customHeight="1" x14ac:dyDescent="0.25">
      <c r="A253" s="126" t="s">
        <v>55</v>
      </c>
      <c r="B253" s="126" t="s">
        <v>17</v>
      </c>
      <c r="C253" s="127" t="s">
        <v>689</v>
      </c>
      <c r="D253" s="128">
        <v>41913</v>
      </c>
      <c r="E253" s="127" t="s">
        <v>11</v>
      </c>
      <c r="F253" s="127" t="s">
        <v>10</v>
      </c>
      <c r="G253" s="129">
        <v>10000</v>
      </c>
      <c r="H253" s="129">
        <v>0</v>
      </c>
      <c r="I253" s="129" t="s">
        <v>65</v>
      </c>
      <c r="J253" s="130"/>
    </row>
    <row r="254" spans="1:10" s="3" customFormat="1" x14ac:dyDescent="0.25">
      <c r="A254" s="19" t="s">
        <v>437</v>
      </c>
      <c r="B254" s="19" t="s">
        <v>17</v>
      </c>
      <c r="C254" s="20" t="s">
        <v>57</v>
      </c>
      <c r="D254" s="21">
        <v>41913</v>
      </c>
      <c r="E254" s="20" t="s">
        <v>8</v>
      </c>
      <c r="F254" s="18" t="s">
        <v>10</v>
      </c>
      <c r="G254" s="18">
        <v>25000</v>
      </c>
      <c r="H254" s="18">
        <v>0</v>
      </c>
      <c r="I254" s="18" t="s">
        <v>65</v>
      </c>
      <c r="J254" s="87"/>
    </row>
    <row r="255" spans="1:10" s="3" customFormat="1" x14ac:dyDescent="0.25">
      <c r="A255" s="39" t="s">
        <v>492</v>
      </c>
      <c r="B255" s="39" t="s">
        <v>17</v>
      </c>
      <c r="C255" s="49" t="s">
        <v>493</v>
      </c>
      <c r="D255" s="41">
        <v>41922</v>
      </c>
      <c r="E255" s="49" t="s">
        <v>494</v>
      </c>
      <c r="F255" s="42" t="s">
        <v>9</v>
      </c>
      <c r="G255" s="42">
        <v>0</v>
      </c>
      <c r="H255" s="42">
        <v>0</v>
      </c>
      <c r="I255" s="42" t="s">
        <v>472</v>
      </c>
      <c r="J255" s="90"/>
    </row>
    <row r="256" spans="1:10" s="3" customFormat="1" x14ac:dyDescent="0.25">
      <c r="A256" s="25" t="s">
        <v>56</v>
      </c>
      <c r="B256" s="25" t="s">
        <v>17</v>
      </c>
      <c r="C256" s="26" t="s">
        <v>438</v>
      </c>
      <c r="D256" s="27">
        <v>42287</v>
      </c>
      <c r="E256" s="26" t="s">
        <v>11</v>
      </c>
      <c r="F256" s="29" t="s">
        <v>9</v>
      </c>
      <c r="G256" s="29">
        <f>Table62[[#This Row],[YTD Expenses]]</f>
        <v>42284.01</v>
      </c>
      <c r="H256" s="29">
        <v>42284.01</v>
      </c>
      <c r="I256" s="34" t="s">
        <v>66</v>
      </c>
      <c r="J256" s="84" t="s">
        <v>653</v>
      </c>
    </row>
    <row r="257" spans="1:10" s="3" customFormat="1" x14ac:dyDescent="0.25">
      <c r="A257" s="30" t="s">
        <v>439</v>
      </c>
      <c r="B257" s="30" t="s">
        <v>17</v>
      </c>
      <c r="C257" s="31" t="s">
        <v>59</v>
      </c>
      <c r="D257" s="32">
        <v>41927</v>
      </c>
      <c r="E257" s="33" t="s">
        <v>60</v>
      </c>
      <c r="F257" s="34" t="s">
        <v>9</v>
      </c>
      <c r="G257" s="34">
        <v>18000</v>
      </c>
      <c r="H257" s="34">
        <v>18000</v>
      </c>
      <c r="I257" s="34" t="s">
        <v>66</v>
      </c>
      <c r="J257" s="84" t="s">
        <v>649</v>
      </c>
    </row>
    <row r="258" spans="1:10" s="3" customFormat="1" x14ac:dyDescent="0.25">
      <c r="A258" s="25" t="s">
        <v>62</v>
      </c>
      <c r="B258" s="25" t="s">
        <v>17</v>
      </c>
      <c r="C258" s="26" t="s">
        <v>440</v>
      </c>
      <c r="D258" s="27">
        <v>41914</v>
      </c>
      <c r="E258" s="26" t="s">
        <v>8</v>
      </c>
      <c r="F258" s="29" t="s">
        <v>10</v>
      </c>
      <c r="G258" s="29">
        <v>50000</v>
      </c>
      <c r="H258" s="29">
        <v>0</v>
      </c>
      <c r="I258" s="34" t="s">
        <v>66</v>
      </c>
      <c r="J258" s="84"/>
    </row>
    <row r="259" spans="1:10" s="3" customFormat="1" x14ac:dyDescent="0.25">
      <c r="A259" s="30" t="s">
        <v>63</v>
      </c>
      <c r="B259" s="30" t="s">
        <v>17</v>
      </c>
      <c r="C259" s="81" t="s">
        <v>91</v>
      </c>
      <c r="D259" s="32">
        <v>41956</v>
      </c>
      <c r="E259" s="33" t="s">
        <v>8</v>
      </c>
      <c r="F259" s="34" t="s">
        <v>9</v>
      </c>
      <c r="G259" s="34">
        <v>20000</v>
      </c>
      <c r="H259" s="34">
        <v>20000</v>
      </c>
      <c r="I259" s="34" t="s">
        <v>66</v>
      </c>
      <c r="J259" s="84" t="s">
        <v>651</v>
      </c>
    </row>
    <row r="260" spans="1:10" s="3" customFormat="1" x14ac:dyDescent="0.25">
      <c r="A260" s="30" t="s">
        <v>90</v>
      </c>
      <c r="B260" s="30" t="s">
        <v>17</v>
      </c>
      <c r="C260" s="81" t="s">
        <v>92</v>
      </c>
      <c r="D260" s="32">
        <v>41956</v>
      </c>
      <c r="E260" s="33" t="s">
        <v>8</v>
      </c>
      <c r="F260" s="34" t="s">
        <v>9</v>
      </c>
      <c r="G260" s="34">
        <f>Table62[[#This Row],[YTD Expenses]]</f>
        <v>8308.59</v>
      </c>
      <c r="H260" s="34">
        <v>8308.59</v>
      </c>
      <c r="I260" s="34" t="s">
        <v>66</v>
      </c>
      <c r="J260" s="84" t="s">
        <v>652</v>
      </c>
    </row>
    <row r="261" spans="1:10" s="3" customFormat="1" x14ac:dyDescent="0.25">
      <c r="A261" s="25" t="s">
        <v>441</v>
      </c>
      <c r="B261" s="25" t="s">
        <v>17</v>
      </c>
      <c r="C261" s="81" t="s">
        <v>61</v>
      </c>
      <c r="D261" s="32">
        <v>41914</v>
      </c>
      <c r="E261" s="33" t="s">
        <v>8</v>
      </c>
      <c r="F261" s="34" t="s">
        <v>9</v>
      </c>
      <c r="G261" s="34">
        <v>35000</v>
      </c>
      <c r="H261" s="34">
        <v>35000</v>
      </c>
      <c r="I261" s="34" t="s">
        <v>66</v>
      </c>
      <c r="J261" s="84" t="s">
        <v>549</v>
      </c>
    </row>
    <row r="262" spans="1:10" s="3" customFormat="1" x14ac:dyDescent="0.25">
      <c r="A262" s="25" t="s">
        <v>442</v>
      </c>
      <c r="B262" s="25" t="s">
        <v>17</v>
      </c>
      <c r="C262" s="31" t="s">
        <v>690</v>
      </c>
      <c r="D262" s="32">
        <v>41914</v>
      </c>
      <c r="E262" s="33" t="s">
        <v>8</v>
      </c>
      <c r="F262" s="34" t="s">
        <v>9</v>
      </c>
      <c r="G262" s="34">
        <v>15000</v>
      </c>
      <c r="H262" s="34">
        <v>15000</v>
      </c>
      <c r="I262" s="34" t="s">
        <v>66</v>
      </c>
      <c r="J262" s="84" t="s">
        <v>659</v>
      </c>
    </row>
    <row r="263" spans="1:10" s="3" customFormat="1" x14ac:dyDescent="0.25">
      <c r="A263" s="14" t="s">
        <v>435</v>
      </c>
      <c r="B263" s="14" t="s">
        <v>17</v>
      </c>
      <c r="C263" s="52" t="s">
        <v>443</v>
      </c>
      <c r="D263" s="16">
        <v>41974</v>
      </c>
      <c r="E263" s="22" t="s">
        <v>11</v>
      </c>
      <c r="F263" s="23" t="s">
        <v>10</v>
      </c>
      <c r="G263" s="23">
        <v>50000</v>
      </c>
      <c r="H263" s="23">
        <v>0</v>
      </c>
      <c r="I263" s="23" t="s">
        <v>65</v>
      </c>
      <c r="J263" s="87"/>
    </row>
    <row r="264" spans="1:10" s="101" customFormat="1" ht="15.75" customHeight="1" x14ac:dyDescent="0.25">
      <c r="A264" s="131" t="s">
        <v>444</v>
      </c>
      <c r="B264" s="131" t="s">
        <v>17</v>
      </c>
      <c r="C264" s="132" t="s">
        <v>445</v>
      </c>
      <c r="D264" s="133">
        <v>42018</v>
      </c>
      <c r="E264" s="134" t="s">
        <v>11</v>
      </c>
      <c r="F264" s="135" t="s">
        <v>9</v>
      </c>
      <c r="G264" s="135">
        <f>Table62[[#This Row],[YTD Expenses]]</f>
        <v>11550</v>
      </c>
      <c r="H264" s="135">
        <v>11550</v>
      </c>
      <c r="I264" s="135" t="s">
        <v>65</v>
      </c>
      <c r="J264" s="130"/>
    </row>
    <row r="265" spans="1:10" s="3" customFormat="1" x14ac:dyDescent="0.25">
      <c r="A265" s="14" t="s">
        <v>446</v>
      </c>
      <c r="B265" s="14" t="s">
        <v>17</v>
      </c>
      <c r="C265" s="52" t="s">
        <v>447</v>
      </c>
      <c r="D265" s="16">
        <v>42041</v>
      </c>
      <c r="E265" s="22" t="s">
        <v>11</v>
      </c>
      <c r="F265" s="23" t="s">
        <v>9</v>
      </c>
      <c r="G265" s="23">
        <v>0</v>
      </c>
      <c r="H265" s="23">
        <v>0</v>
      </c>
      <c r="I265" s="23" t="s">
        <v>65</v>
      </c>
      <c r="J265" s="87" t="s">
        <v>663</v>
      </c>
    </row>
    <row r="266" spans="1:10" s="3" customFormat="1" x14ac:dyDescent="0.25">
      <c r="A266" s="14" t="s">
        <v>448</v>
      </c>
      <c r="B266" s="14" t="s">
        <v>17</v>
      </c>
      <c r="C266" s="51" t="s">
        <v>449</v>
      </c>
      <c r="D266" s="16">
        <v>42041</v>
      </c>
      <c r="E266" s="22" t="s">
        <v>11</v>
      </c>
      <c r="F266" s="23" t="s">
        <v>9</v>
      </c>
      <c r="G266" s="23">
        <v>0</v>
      </c>
      <c r="H266" s="23">
        <v>0</v>
      </c>
      <c r="I266" s="23" t="s">
        <v>65</v>
      </c>
      <c r="J266" s="87" t="s">
        <v>663</v>
      </c>
    </row>
    <row r="267" spans="1:10" s="3" customFormat="1" x14ac:dyDescent="0.25">
      <c r="A267" s="14" t="s">
        <v>450</v>
      </c>
      <c r="B267" s="14" t="s">
        <v>17</v>
      </c>
      <c r="C267" s="52" t="s">
        <v>451</v>
      </c>
      <c r="D267" s="16">
        <v>42041</v>
      </c>
      <c r="E267" s="22" t="s">
        <v>11</v>
      </c>
      <c r="F267" s="23" t="s">
        <v>9</v>
      </c>
      <c r="G267" s="23">
        <v>0</v>
      </c>
      <c r="H267" s="23">
        <v>0</v>
      </c>
      <c r="I267" s="23" t="s">
        <v>65</v>
      </c>
      <c r="J267" s="87" t="s">
        <v>663</v>
      </c>
    </row>
    <row r="268" spans="1:10" s="3" customFormat="1" x14ac:dyDescent="0.25">
      <c r="A268" s="25" t="s">
        <v>452</v>
      </c>
      <c r="B268" s="25" t="s">
        <v>17</v>
      </c>
      <c r="C268" s="62" t="s">
        <v>233</v>
      </c>
      <c r="D268" s="27">
        <v>42093</v>
      </c>
      <c r="E268" s="28" t="s">
        <v>453</v>
      </c>
      <c r="F268" s="29" t="s">
        <v>9</v>
      </c>
      <c r="G268" s="29">
        <v>30000</v>
      </c>
      <c r="H268" s="29">
        <v>30000</v>
      </c>
      <c r="I268" s="34" t="s">
        <v>66</v>
      </c>
      <c r="J268" s="84" t="s">
        <v>657</v>
      </c>
    </row>
    <row r="269" spans="1:10" s="3" customFormat="1" x14ac:dyDescent="0.25">
      <c r="A269" s="25" t="s">
        <v>454</v>
      </c>
      <c r="B269" s="25" t="s">
        <v>17</v>
      </c>
      <c r="C269" s="62" t="s">
        <v>233</v>
      </c>
      <c r="D269" s="27">
        <v>42102</v>
      </c>
      <c r="E269" s="28" t="s">
        <v>453</v>
      </c>
      <c r="F269" s="29" t="s">
        <v>9</v>
      </c>
      <c r="G269" s="29">
        <v>9000</v>
      </c>
      <c r="H269" s="29">
        <v>9000</v>
      </c>
      <c r="I269" s="34" t="s">
        <v>66</v>
      </c>
      <c r="J269" s="84" t="s">
        <v>657</v>
      </c>
    </row>
    <row r="270" spans="1:10" s="3" customFormat="1" x14ac:dyDescent="0.25">
      <c r="A270" s="25" t="s">
        <v>455</v>
      </c>
      <c r="B270" s="25" t="s">
        <v>17</v>
      </c>
      <c r="C270" s="62" t="s">
        <v>456</v>
      </c>
      <c r="D270" s="27">
        <v>42102</v>
      </c>
      <c r="E270" s="28" t="s">
        <v>68</v>
      </c>
      <c r="F270" s="29" t="s">
        <v>9</v>
      </c>
      <c r="G270" s="29">
        <f>Table62[[#This Row],[YTD Expenses]]</f>
        <v>10361.469999999999</v>
      </c>
      <c r="H270" s="29">
        <v>10361.469999999999</v>
      </c>
      <c r="I270" s="34" t="s">
        <v>66</v>
      </c>
      <c r="J270" s="84" t="s">
        <v>661</v>
      </c>
    </row>
    <row r="271" spans="1:10" s="3" customFormat="1" x14ac:dyDescent="0.25">
      <c r="A271" s="25" t="s">
        <v>457</v>
      </c>
      <c r="B271" s="25" t="s">
        <v>17</v>
      </c>
      <c r="C271" s="62" t="s">
        <v>458</v>
      </c>
      <c r="D271" s="27">
        <v>42102</v>
      </c>
      <c r="E271" s="28" t="s">
        <v>334</v>
      </c>
      <c r="F271" s="29" t="s">
        <v>9</v>
      </c>
      <c r="G271" s="29">
        <v>0</v>
      </c>
      <c r="H271" s="29">
        <v>0</v>
      </c>
      <c r="I271" s="34" t="s">
        <v>66</v>
      </c>
      <c r="J271" s="84" t="s">
        <v>660</v>
      </c>
    </row>
    <row r="272" spans="1:10" s="3" customFormat="1" x14ac:dyDescent="0.25">
      <c r="A272" s="14" t="s">
        <v>459</v>
      </c>
      <c r="B272" s="14" t="s">
        <v>17</v>
      </c>
      <c r="C272" s="52" t="s">
        <v>460</v>
      </c>
      <c r="D272" s="16">
        <v>42102</v>
      </c>
      <c r="E272" s="22" t="s">
        <v>11</v>
      </c>
      <c r="F272" s="23" t="s">
        <v>10</v>
      </c>
      <c r="G272" s="23">
        <v>287000</v>
      </c>
      <c r="H272" s="23">
        <v>0</v>
      </c>
      <c r="I272" s="23" t="s">
        <v>65</v>
      </c>
      <c r="J272" s="87"/>
    </row>
    <row r="273" spans="1:10" s="3" customFormat="1" x14ac:dyDescent="0.25">
      <c r="A273" s="30" t="s">
        <v>461</v>
      </c>
      <c r="B273" s="25" t="s">
        <v>17</v>
      </c>
      <c r="C273" s="81" t="s">
        <v>670</v>
      </c>
      <c r="D273" s="27">
        <v>42106</v>
      </c>
      <c r="E273" s="28" t="s">
        <v>334</v>
      </c>
      <c r="F273" s="29" t="s">
        <v>9</v>
      </c>
      <c r="G273" s="29">
        <f>Table62[[#This Row],[YTD Expenses]]</f>
        <v>3385</v>
      </c>
      <c r="H273" s="29">
        <v>3385</v>
      </c>
      <c r="I273" s="34" t="s">
        <v>66</v>
      </c>
      <c r="J273" s="84" t="s">
        <v>660</v>
      </c>
    </row>
    <row r="274" spans="1:10" s="3" customFormat="1" x14ac:dyDescent="0.25">
      <c r="A274" s="25" t="s">
        <v>462</v>
      </c>
      <c r="B274" s="25" t="s">
        <v>17</v>
      </c>
      <c r="C274" s="62" t="s">
        <v>233</v>
      </c>
      <c r="D274" s="27">
        <v>42106</v>
      </c>
      <c r="E274" s="28" t="s">
        <v>453</v>
      </c>
      <c r="F274" s="29" t="s">
        <v>9</v>
      </c>
      <c r="G274" s="29">
        <v>7500</v>
      </c>
      <c r="H274" s="29">
        <v>7500</v>
      </c>
      <c r="I274" s="34" t="s">
        <v>66</v>
      </c>
      <c r="J274" s="84" t="s">
        <v>657</v>
      </c>
    </row>
    <row r="275" spans="1:10" s="176" customFormat="1" x14ac:dyDescent="0.25">
      <c r="A275" s="166" t="s">
        <v>691</v>
      </c>
      <c r="B275" s="166"/>
      <c r="C275" s="177"/>
      <c r="D275" s="173"/>
      <c r="E275" s="178"/>
      <c r="F275" s="174"/>
      <c r="G275" s="174">
        <f>SUM(G232:G274)</f>
        <v>892627.47</v>
      </c>
      <c r="H275" s="174">
        <f>SUM(H232:H274)</f>
        <v>322384.01999999996</v>
      </c>
      <c r="I275" s="174"/>
      <c r="J275" s="175"/>
    </row>
    <row r="276" spans="1:10" s="3" customFormat="1" x14ac:dyDescent="0.25">
      <c r="A276" s="144"/>
      <c r="B276" s="144"/>
      <c r="C276" s="145"/>
      <c r="D276" s="146"/>
      <c r="E276" s="147"/>
      <c r="F276" s="148"/>
      <c r="G276" s="148">
        <f>+G29+G49+G65+G95+G113+G140+G175+G189+G210+G231+G275</f>
        <v>10111684.68</v>
      </c>
      <c r="H276" s="148">
        <f>+H29+H49+H65+H95+H113+H140+H175+H189+H210+H231+H275</f>
        <v>4068612.2799999993</v>
      </c>
      <c r="I276" s="149"/>
      <c r="J276" s="150"/>
    </row>
    <row r="278" spans="1:10" x14ac:dyDescent="0.25">
      <c r="G278" s="163"/>
    </row>
    <row r="279" spans="1:10" x14ac:dyDescent="0.25">
      <c r="A279" s="158"/>
      <c r="B279" s="158"/>
      <c r="C279" s="155" t="s">
        <v>66</v>
      </c>
      <c r="G279" s="163"/>
    </row>
    <row r="280" spans="1:10" x14ac:dyDescent="0.25">
      <c r="A280" s="157"/>
      <c r="B280" s="157"/>
      <c r="C280" s="155" t="s">
        <v>65</v>
      </c>
      <c r="G280" s="163"/>
    </row>
    <row r="281" spans="1:10" x14ac:dyDescent="0.25">
      <c r="A281" s="160"/>
      <c r="B281" s="160"/>
      <c r="C281" s="155" t="s">
        <v>64</v>
      </c>
      <c r="G281" s="163"/>
    </row>
    <row r="282" spans="1:10" x14ac:dyDescent="0.25">
      <c r="A282" s="154"/>
      <c r="B282" s="154"/>
      <c r="C282" s="155" t="s">
        <v>535</v>
      </c>
      <c r="G282" s="163"/>
    </row>
    <row r="283" spans="1:10" x14ac:dyDescent="0.25">
      <c r="A283" s="156"/>
      <c r="B283" s="156"/>
      <c r="C283" s="155" t="s">
        <v>466</v>
      </c>
      <c r="G283" s="163"/>
    </row>
    <row r="284" spans="1:10" x14ac:dyDescent="0.25">
      <c r="A284" s="159"/>
      <c r="B284" s="159"/>
      <c r="C284" s="155" t="s">
        <v>538</v>
      </c>
    </row>
    <row r="285" spans="1:10" x14ac:dyDescent="0.25">
      <c r="A285" s="162"/>
      <c r="B285" s="162"/>
      <c r="C285" s="155" t="s">
        <v>684</v>
      </c>
    </row>
    <row r="286" spans="1:10" x14ac:dyDescent="0.25">
      <c r="A286" s="161"/>
      <c r="B286" s="161"/>
      <c r="C286" s="155" t="s">
        <v>472</v>
      </c>
    </row>
  </sheetData>
  <pageMargins left="0.45" right="0.45" top="0.5" bottom="0.5" header="0.3" footer="0.3"/>
  <pageSetup scale="80" orientation="landscape" r:id="rId1"/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B0E66F2530642823E27B7C19E3DDD" ma:contentTypeVersion="0" ma:contentTypeDescription="Create a new document." ma:contentTypeScope="" ma:versionID="166642234984cca07f070a7e61095e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C5FE87-4404-436B-AA65-526EF9D465B1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0229CB-19A2-4394-BE34-0E9082064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D3AD28-ABC3-424F-974D-CE26F9D410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Bracco, Frank - FIN</dc:creator>
  <cp:lastModifiedBy>Administrator</cp:lastModifiedBy>
  <cp:lastPrinted>2016-03-09T20:47:36Z</cp:lastPrinted>
  <dcterms:created xsi:type="dcterms:W3CDTF">2014-06-27T03:00:41Z</dcterms:created>
  <dcterms:modified xsi:type="dcterms:W3CDTF">2016-04-19T15:28:43Z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0x0101002ACB0E66F2530642823E27B7C19E3DDD</vt:lpwstr>
  </property>
</Properties>
</file>